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showSheetTabs="0" xWindow="9705" yWindow="-15" windowWidth="9510" windowHeight="12015"/>
  </bookViews>
  <sheets>
    <sheet name="M-Profil" sheetId="3" r:id="rId1"/>
  </sheets>
  <definedNames>
    <definedName name="_xlnm.Print_Area" localSheetId="0">'M-Profil'!$A$1:$AK$48</definedName>
    <definedName name="Notenwerte">'M-Profil'!$A$51:$A$61</definedName>
  </definedNames>
  <calcPr calcId="162913"/>
</workbook>
</file>

<file path=xl/calcChain.xml><?xml version="1.0" encoding="utf-8"?>
<calcChain xmlns="http://schemas.openxmlformats.org/spreadsheetml/2006/main">
  <c r="H30" i="3" l="1"/>
  <c r="H27" i="3"/>
  <c r="V12" i="3"/>
  <c r="V10" i="3"/>
  <c r="V8" i="3"/>
  <c r="AG8" i="3"/>
  <c r="AG12" i="3"/>
  <c r="AG10" i="3"/>
  <c r="J27" i="3" l="1"/>
  <c r="J28" i="3" s="1"/>
  <c r="T20" i="3"/>
  <c r="T22" i="3"/>
  <c r="T12" i="3"/>
  <c r="T10" i="3"/>
  <c r="T8" i="3"/>
  <c r="V32" i="3"/>
  <c r="AG32" i="3"/>
  <c r="AE34" i="3"/>
  <c r="AI34" i="3" s="1"/>
  <c r="AM34" i="3" s="1"/>
  <c r="AE36" i="3"/>
  <c r="AG36" i="3"/>
  <c r="AE38" i="3"/>
  <c r="AI38" i="3" s="1"/>
  <c r="AE8" i="3"/>
  <c r="AE10" i="3"/>
  <c r="AE12" i="3"/>
  <c r="AI12" i="3" s="1"/>
  <c r="AM12" i="3" s="1"/>
  <c r="AG16" i="3"/>
  <c r="AE20" i="3"/>
  <c r="AG18" i="3"/>
  <c r="AE22" i="3"/>
  <c r="H28" i="3"/>
  <c r="V16" i="3"/>
  <c r="V18" i="3"/>
  <c r="V14" i="3"/>
  <c r="T14" i="3"/>
  <c r="AM14" i="3"/>
  <c r="AB17" i="3"/>
  <c r="AB18" i="3"/>
  <c r="T28" i="3" l="1"/>
  <c r="X32" i="3" s="1"/>
  <c r="AB32" i="3" s="1"/>
  <c r="X20" i="3"/>
  <c r="AI36" i="3"/>
  <c r="AM36" i="3" s="1"/>
  <c r="X16" i="3"/>
  <c r="AC16" i="3" s="1"/>
  <c r="AI16" i="3"/>
  <c r="AM16" i="3" s="1"/>
  <c r="X12" i="3"/>
  <c r="AC12" i="3" s="1"/>
  <c r="X14" i="3"/>
  <c r="AB14" i="3" s="1"/>
  <c r="AI18" i="3"/>
  <c r="AM18" i="3" s="1"/>
  <c r="X10" i="3"/>
  <c r="AC10" i="3" s="1"/>
  <c r="AM38" i="3"/>
  <c r="AN38" i="3"/>
  <c r="AN12" i="3"/>
  <c r="AN34" i="3"/>
  <c r="AI10" i="3"/>
  <c r="AN10" i="3" s="1"/>
  <c r="X8" i="3"/>
  <c r="AI8" i="3"/>
  <c r="AM8" i="3" s="1"/>
  <c r="AE24" i="3"/>
  <c r="AI32" i="3" s="1"/>
  <c r="AN32" i="3" s="1"/>
  <c r="AB20" i="3" l="1"/>
  <c r="AC20" i="3"/>
  <c r="AN36" i="3"/>
  <c r="AB16" i="3"/>
  <c r="AC32" i="3"/>
  <c r="AN18" i="3"/>
  <c r="AN16" i="3"/>
  <c r="AB12" i="3"/>
  <c r="AB10" i="3"/>
  <c r="X42" i="3"/>
  <c r="AI42" i="3"/>
  <c r="AM10" i="3"/>
  <c r="AM32" i="3"/>
  <c r="AN8" i="3"/>
  <c r="AC14" i="3"/>
  <c r="AB8" i="3"/>
  <c r="AC8" i="3"/>
  <c r="AA46" i="3" l="1"/>
  <c r="AB46" i="3" s="1"/>
  <c r="AL44" i="3"/>
  <c r="AM44" i="3" s="1"/>
  <c r="AL46" i="3"/>
  <c r="AM46" i="3" s="1"/>
  <c r="AB42" i="3"/>
  <c r="AM42" i="3"/>
  <c r="AA44" i="3"/>
  <c r="AB44" i="3" s="1"/>
  <c r="AE48" i="3" l="1"/>
  <c r="T48" i="3"/>
  <c r="AI44" i="3"/>
  <c r="AI46" i="3" s="1"/>
  <c r="X44" i="3"/>
  <c r="X46" i="3" s="1"/>
</calcChain>
</file>

<file path=xl/sharedStrings.xml><?xml version="1.0" encoding="utf-8"?>
<sst xmlns="http://schemas.openxmlformats.org/spreadsheetml/2006/main" count="78" uniqueCount="48">
  <si>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</si>
  <si>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</si>
  <si>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</si>
  <si>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</si>
  <si>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</si>
  <si>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</si>
  <si>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</si>
  <si>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</si>
  <si>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Projektarbeiten V&amp;V</t>
  </si>
  <si>
    <t>Projektarbeiten IDPA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</si>
  <si>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</si>
  <si>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</si>
  <si>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</si>
  <si>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</si>
  <si>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</si>
  <si>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</si>
  <si>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</si>
  <si>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</si>
  <si>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</si>
  <si>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</si>
  <si>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</si>
  <si>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</si>
  <si>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</si>
  <si>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</si>
  <si>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</si>
  <si>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</si>
  <si>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</si>
  <si>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</si>
  <si>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</si>
  <si>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Geschichte und Politik</t>
  </si>
  <si>
    <t>Technik und Umwelt</t>
  </si>
  <si>
    <t>FRW</t>
  </si>
  <si>
    <t>W&amp;R</t>
  </si>
  <si>
    <t>W&amp;G I</t>
  </si>
  <si>
    <t>W&amp;G II</t>
  </si>
  <si>
    <t>Projektarbeiten IDAF</t>
  </si>
  <si>
    <t>1/9</t>
  </si>
  <si>
    <t>BM: Alle Fachnoten werden gleich gewichtet (1/9)</t>
  </si>
  <si>
    <t>Bestehensnorm</t>
  </si>
  <si>
    <t>min. 4.0</t>
  </si>
  <si>
    <t>max. 2.0</t>
  </si>
  <si>
    <t>max. 2</t>
  </si>
  <si>
    <t>Fach-
note</t>
  </si>
  <si>
    <t>EFZ: W&amp;G I wird für Durchschnitt und Fehlnoten doppelt gewichtet, für Anz. Ungenügende nur einfach.</t>
  </si>
  <si>
    <t>Erreichte Werte</t>
  </si>
  <si>
    <t>ERFA</t>
  </si>
  <si>
    <t>Stand: 11.06.2018 / Ohne Gewähr</t>
  </si>
  <si>
    <r>
      <t xml:space="preserve">Notenrechner Kauffrau/-mann EFZ mit Berufsmaturität ab 2015 </t>
    </r>
    <r>
      <rPr>
        <b/>
        <sz val="12"/>
        <color theme="4"/>
        <rFont val="Arial"/>
        <family val="2"/>
      </rPr>
      <t>(Abschluss ab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</si>
</sst>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1881A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u/>
      <sz val="8"/>
      <color rgb="FFB30931"/>
      <name val="Arial"/>
      <family val="2"/>
    </font>
    <font>
      <sz val="12"/>
      <color theme="0"/>
      <name val="Arial"/>
      <family val="2"/>
    </font>
    <font>
      <b/>
      <sz val="18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b/>
      <sz val="10"/>
      <color theme="4"/>
      <name val="Arial"/>
      <family val="2"/>
    </font>
    <font>
      <sz val="11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DA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ck">
        <color rgb="FFDADAD9"/>
      </left>
      <right style="thick">
        <color rgb="FFDADAD9"/>
      </right>
      <top style="thick">
        <color rgb="FFDADAD9"/>
      </top>
      <bottom style="thick">
        <color rgb="FFDADAD9"/>
      </bottom>
      <diagonal/>
    </border>
    <border>
      <left style="thick">
        <color rgb="FFDADAD9"/>
      </left>
      <right/>
      <top style="thick">
        <color rgb="FFDADAD9"/>
      </top>
      <bottom style="thick">
        <color rgb="FFDADAD9"/>
      </bottom>
      <diagonal/>
    </border>
    <border>
      <left/>
      <right/>
      <top style="thick">
        <color rgb="FFDADAD9"/>
      </top>
      <bottom style="thick">
        <color rgb="FFDADAD9"/>
      </bottom>
      <diagonal/>
    </border>
    <border>
      <left/>
      <right style="thick">
        <color rgb="FFDADAD9"/>
      </right>
      <top style="thick">
        <color rgb="FFDADAD9"/>
      </top>
      <bottom style="thick">
        <color rgb="FFDADAD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4">
    <xf numFmtId="0" fontId="0" fillId="0" borderId="0" xfId="0"/>
    <xf numFmtId="0" fontId="11" fillId="0" borderId="0" xfId="0" applyFont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textRotation="90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 textRotation="90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quotePrefix="1" applyFont="1" applyFill="1" applyBorder="1" applyAlignment="1" applyProtection="1">
      <alignment horizontal="center" vertical="center"/>
      <protection hidden="1"/>
    </xf>
    <xf numFmtId="164" fontId="11" fillId="0" borderId="0" xfId="9" quotePrefix="1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9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6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167" fontId="11" fillId="0" borderId="0" xfId="1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vertical="center"/>
      <protection hidden="1"/>
    </xf>
    <xf numFmtId="0" fontId="26" fillId="2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vertical="center" textRotation="90"/>
      <protection hidden="1"/>
    </xf>
    <xf numFmtId="0" fontId="24" fillId="0" borderId="0" xfId="0" applyFont="1" applyFill="1" applyBorder="1" applyAlignment="1" applyProtection="1">
      <alignment horizontal="right" vertical="center"/>
      <protection hidden="1"/>
    </xf>
    <xf numFmtId="0" fontId="24" fillId="0" borderId="0" xfId="0" applyFont="1" applyFill="1" applyBorder="1" applyAlignment="1" applyProtection="1">
      <alignment horizontal="right" vertical="center" textRotation="90"/>
      <protection hidden="1"/>
    </xf>
    <xf numFmtId="0" fontId="29" fillId="0" borderId="0" xfId="11" applyFont="1" applyFill="1" applyBorder="1" applyAlignment="1" applyProtection="1">
      <alignment horizontal="left" vertical="center"/>
      <protection hidden="1"/>
    </xf>
    <xf numFmtId="0" fontId="30" fillId="3" borderId="0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Border="1" applyAlignment="1" applyProtection="1">
      <alignment horizontal="center" vertical="center" wrapText="1"/>
      <protection hidden="1"/>
    </xf>
    <xf numFmtId="0" fontId="22" fillId="4" borderId="0" xfId="0" applyFont="1" applyFill="1" applyBorder="1" applyAlignment="1" applyProtection="1">
      <alignment horizontal="center" vertical="center" textRotation="90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33" fillId="2" borderId="5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3" xfId="0" applyFont="1" applyFill="1" applyBorder="1" applyAlignment="1" applyProtection="1">
      <alignment horizontal="center" vertical="center"/>
      <protection locked="0" hidden="1"/>
    </xf>
    <xf numFmtId="0" fontId="2" fillId="0" borderId="4" xfId="0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right" vertical="center"/>
      <protection hidden="1"/>
    </xf>
    <xf numFmtId="0" fontId="24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Border="1" applyAlignment="1" applyProtection="1">
      <alignment horizontal="left" vertical="center"/>
      <protection hidden="1"/>
    </xf>
    <xf numFmtId="164" fontId="11" fillId="0" borderId="0" xfId="9" quotePrefix="1" applyNumberFormat="1" applyFont="1" applyFill="1" applyBorder="1" applyAlignment="1" applyProtection="1">
      <alignment horizontal="center" vertical="center"/>
      <protection hidden="1"/>
    </xf>
    <xf numFmtId="164" fontId="11" fillId="0" borderId="0" xfId="9" applyNumberFormat="1" applyFont="1" applyFill="1" applyBorder="1" applyAlignment="1" applyProtection="1">
      <alignment horizontal="center" vertical="center"/>
      <protection hidden="1"/>
    </xf>
    <xf numFmtId="0" fontId="33" fillId="2" borderId="6" xfId="0" applyFont="1" applyFill="1" applyBorder="1" applyAlignment="1" applyProtection="1">
      <alignment horizontal="center" vertical="center"/>
      <protection hidden="1"/>
    </xf>
    <xf numFmtId="0" fontId="33" fillId="2" borderId="7" xfId="0" applyFont="1" applyFill="1" applyBorder="1" applyAlignment="1" applyProtection="1">
      <alignment horizontal="center" vertical="center"/>
      <protection hidden="1"/>
    </xf>
    <xf numFmtId="0" fontId="33" fillId="2" borderId="8" xfId="0" applyFont="1" applyFill="1" applyBorder="1" applyAlignment="1" applyProtection="1">
      <alignment horizontal="center" vertical="center"/>
      <protection hidden="1"/>
    </xf>
    <xf numFmtId="0" fontId="14" fillId="0" borderId="0" xfId="0" quotePrefix="1" applyFont="1" applyFill="1" applyBorder="1" applyAlignment="1" applyProtection="1">
      <alignment horizontal="center" vertical="center"/>
      <protection hidden="1"/>
    </xf>
  </cellXfs>
  <cellStyles count="12">
    <cellStyle name="Dezimal 2" xfId="2"/>
    <cellStyle name="Komma" xfId="10" builtinId="3"/>
    <cellStyle name="Komma 2" xfId="3"/>
    <cellStyle name="Link" xfId="11" builtinId="8"/>
    <cellStyle name="Prozent" xfId="9" builtinId="5"/>
    <cellStyle name="Standard" xfId="0" builtinId="0"/>
    <cellStyle name="Standard 2" xfId="4"/>
    <cellStyle name="Standard 3" xfId="5"/>
    <cellStyle name="Standard 4" xfId="6"/>
    <cellStyle name="Standard 4 2" xfId="7"/>
    <cellStyle name="Standard 4 3" xfId="1"/>
    <cellStyle name="Standard 5" xfId="8"/>
  </cellStyles>
  <dxfs count="27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1881A8"/>
      <color rgb="FFB30931"/>
      <color rgb="FFDADAD9"/>
      <color rgb="FF95094F"/>
      <color rgb="FFB3094F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5" tint="-0.499984740745262"/>
    <pageSetUpPr fitToPage="1"/>
  </sheetPr>
  <dimension ref="A1:AO66"/>
  <sheetViews>
    <sheetView showGridLines="0" tabSelected="1" zoomScale="145" zoomScaleNormal="145" zoomScalePageLayoutView="75" workbookViewId="0">
      <selection activeCell="D8" sqref="D8"/>
    </sheetView>
  </sheetViews>
  <sheetFormatPr baseColWidth="10" defaultColWidth="20" defaultRowHeight="14.25" x14ac:dyDescent="0.25"/>
  <cols>
    <col min="1" max="1" width="9" style="1" customWidth="1"/>
    <col min="2" max="2" width="13.5703125" style="1" customWidth="1"/>
    <col min="3" max="3" width="0.85546875" style="2" customWidth="1"/>
    <col min="4" max="4" width="6.7109375" style="3" customWidth="1"/>
    <col min="5" max="5" width="0.85546875" style="3" customWidth="1"/>
    <col min="6" max="6" width="6.7109375" style="3" customWidth="1"/>
    <col min="7" max="7" width="0.85546875" style="3" customWidth="1"/>
    <col min="8" max="8" width="6.7109375" style="3" customWidth="1"/>
    <col min="9" max="9" width="0.85546875" style="2" customWidth="1"/>
    <col min="10" max="10" width="6.7109375" style="3" customWidth="1"/>
    <col min="11" max="11" width="0.85546875" style="2" customWidth="1"/>
    <col min="12" max="12" width="6.7109375" style="3" customWidth="1"/>
    <col min="13" max="13" width="0.85546875" style="3" customWidth="1"/>
    <col min="14" max="14" width="6.7109375" style="2" customWidth="1"/>
    <col min="15" max="15" width="0.85546875" style="2" customWidth="1"/>
    <col min="16" max="16" width="6.7109375" style="3" customWidth="1"/>
    <col min="17" max="17" width="0.85546875" style="3" customWidth="1"/>
    <col min="18" max="18" width="6.7109375" style="2" customWidth="1"/>
    <col min="19" max="19" width="0.85546875" style="2" customWidth="1"/>
    <col min="20" max="20" width="6.7109375" style="3" customWidth="1"/>
    <col min="21" max="21" width="0.85546875" style="3" customWidth="1"/>
    <col min="22" max="22" width="6.7109375" style="2" customWidth="1"/>
    <col min="23" max="23" width="0.85546875" style="2" customWidth="1"/>
    <col min="24" max="24" width="6.7109375" style="3" customWidth="1"/>
    <col min="25" max="25" width="0.85546875" style="3" customWidth="1"/>
    <col min="26" max="26" width="3.140625" style="2" customWidth="1"/>
    <col min="27" max="27" width="6.28515625" style="4" hidden="1" customWidth="1"/>
    <col min="28" max="28" width="9.140625" style="4" hidden="1" customWidth="1"/>
    <col min="29" max="29" width="6.85546875" style="4" hidden="1" customWidth="1"/>
    <col min="30" max="30" width="0.85546875" style="3" customWidth="1"/>
    <col min="31" max="31" width="6.7109375" style="3" customWidth="1"/>
    <col min="32" max="32" width="0.85546875" style="3" customWidth="1"/>
    <col min="33" max="33" width="6.7109375" style="2" customWidth="1"/>
    <col min="34" max="34" width="0.85546875" style="2" customWidth="1"/>
    <col min="35" max="35" width="6.7109375" style="3" customWidth="1"/>
    <col min="36" max="36" width="0.85546875" style="3" customWidth="1"/>
    <col min="37" max="37" width="3.140625" style="2" customWidth="1"/>
    <col min="38" max="38" width="5.28515625" style="5" hidden="1" customWidth="1"/>
    <col min="39" max="39" width="10.85546875" style="4" hidden="1" customWidth="1"/>
    <col min="40" max="40" width="7" style="4" hidden="1" customWidth="1"/>
    <col min="41" max="16384" width="20" style="3"/>
  </cols>
  <sheetData>
    <row r="1" spans="1:41" ht="23.25" x14ac:dyDescent="0.25">
      <c r="A1" s="68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2"/>
      <c r="U1" s="2"/>
      <c r="X1" s="2"/>
      <c r="Y1" s="2"/>
      <c r="AA1" s="22"/>
      <c r="AB1" s="22"/>
      <c r="AC1" s="22"/>
      <c r="AD1" s="2"/>
      <c r="AE1" s="2"/>
      <c r="AF1" s="2"/>
      <c r="AI1" s="2"/>
      <c r="AJ1" s="2"/>
      <c r="AL1" s="7"/>
      <c r="AM1" s="6"/>
      <c r="AN1" s="22"/>
      <c r="AO1" s="2"/>
    </row>
    <row r="2" spans="1:41" ht="16.5" customHeight="1" x14ac:dyDescent="0.25">
      <c r="A2" s="10"/>
      <c r="B2" s="10"/>
      <c r="D2" s="2"/>
      <c r="E2" s="2"/>
      <c r="F2" s="2"/>
      <c r="G2" s="2"/>
      <c r="H2" s="2"/>
      <c r="J2" s="2"/>
      <c r="L2" s="2"/>
      <c r="M2" s="2"/>
      <c r="P2" s="2"/>
      <c r="Q2" s="2"/>
      <c r="T2" s="2"/>
      <c r="U2" s="2"/>
      <c r="X2" s="2"/>
      <c r="Y2" s="2"/>
      <c r="AA2" s="22"/>
      <c r="AB2" s="22"/>
      <c r="AC2" s="22"/>
      <c r="AD2" s="2"/>
      <c r="AE2" s="2"/>
      <c r="AF2" s="2"/>
      <c r="AI2" s="2"/>
      <c r="AJ2" s="2"/>
      <c r="AL2" s="11"/>
      <c r="AM2" s="22"/>
      <c r="AN2" s="22"/>
      <c r="AO2" s="2"/>
    </row>
    <row r="3" spans="1:41" ht="15.6" customHeight="1" x14ac:dyDescent="0.25">
      <c r="A3" s="10"/>
      <c r="B3" s="10"/>
      <c r="D3" s="73" t="s">
        <v>45</v>
      </c>
      <c r="E3" s="73"/>
      <c r="F3" s="73"/>
      <c r="G3" s="73"/>
      <c r="H3" s="73"/>
      <c r="I3" s="73"/>
      <c r="J3" s="73"/>
      <c r="K3" s="73"/>
      <c r="L3" s="73"/>
      <c r="M3" s="73"/>
      <c r="N3" s="73"/>
      <c r="P3" s="2"/>
      <c r="Q3" s="2"/>
      <c r="T3" s="74" t="s">
        <v>22</v>
      </c>
      <c r="U3" s="74"/>
      <c r="V3" s="74"/>
      <c r="W3" s="74"/>
      <c r="X3" s="74"/>
      <c r="Y3" s="74"/>
      <c r="Z3" s="74"/>
      <c r="AA3" s="28"/>
      <c r="AB3" s="28"/>
      <c r="AC3" s="29"/>
      <c r="AD3" s="30"/>
      <c r="AE3" s="74" t="s">
        <v>23</v>
      </c>
      <c r="AF3" s="74"/>
      <c r="AG3" s="74"/>
      <c r="AH3" s="74"/>
      <c r="AI3" s="74"/>
      <c r="AJ3" s="74"/>
      <c r="AK3" s="74"/>
      <c r="AL3" s="11"/>
      <c r="AM3" s="22"/>
      <c r="AN3" s="22"/>
      <c r="AO3" s="2"/>
    </row>
    <row r="4" spans="1:41" ht="3" customHeight="1" x14ac:dyDescent="0.25">
      <c r="A4" s="10"/>
      <c r="B4" s="10"/>
      <c r="D4" s="70"/>
      <c r="E4" s="71"/>
      <c r="F4" s="71"/>
      <c r="G4" s="71"/>
      <c r="H4" s="71"/>
      <c r="I4" s="71"/>
      <c r="J4" s="71"/>
      <c r="K4" s="71"/>
      <c r="L4" s="71"/>
      <c r="M4" s="71"/>
      <c r="N4" s="72"/>
      <c r="P4" s="2"/>
      <c r="Q4" s="2"/>
      <c r="V4" s="3"/>
      <c r="W4" s="3"/>
      <c r="Z4" s="3"/>
      <c r="AA4" s="3"/>
      <c r="AB4" s="3"/>
      <c r="AC4" s="3"/>
      <c r="AG4" s="3"/>
      <c r="AH4" s="3"/>
      <c r="AK4" s="3"/>
      <c r="AL4" s="11"/>
      <c r="AM4" s="22"/>
      <c r="AN4" s="22"/>
      <c r="AO4" s="2"/>
    </row>
    <row r="5" spans="1:41" s="8" customFormat="1" ht="25.15" customHeight="1" x14ac:dyDescent="0.25">
      <c r="A5" s="45"/>
      <c r="B5" s="55"/>
      <c r="C5" s="55"/>
      <c r="D5" s="75" t="s">
        <v>4</v>
      </c>
      <c r="E5" s="75"/>
      <c r="F5" s="75"/>
      <c r="G5" s="56"/>
      <c r="H5" s="75" t="s">
        <v>5</v>
      </c>
      <c r="I5" s="75"/>
      <c r="J5" s="75"/>
      <c r="K5" s="57"/>
      <c r="L5" s="75" t="s">
        <v>6</v>
      </c>
      <c r="M5" s="75"/>
      <c r="N5" s="75"/>
      <c r="O5" s="57"/>
      <c r="P5" s="75" t="s">
        <v>7</v>
      </c>
      <c r="Q5" s="75"/>
      <c r="R5" s="75"/>
      <c r="S5" s="57"/>
      <c r="T5" s="75" t="s">
        <v>24</v>
      </c>
      <c r="U5" s="75"/>
      <c r="V5" s="75"/>
      <c r="W5" s="57"/>
      <c r="X5" s="66" t="s">
        <v>42</v>
      </c>
      <c r="Y5" s="56"/>
      <c r="Z5" s="67" t="s">
        <v>10</v>
      </c>
      <c r="AA5" s="83" t="s">
        <v>17</v>
      </c>
      <c r="AB5" s="83"/>
      <c r="AC5" s="83"/>
      <c r="AD5" s="57"/>
      <c r="AE5" s="75" t="s">
        <v>24</v>
      </c>
      <c r="AF5" s="75"/>
      <c r="AG5" s="75"/>
      <c r="AH5" s="57"/>
      <c r="AI5" s="66" t="s">
        <v>42</v>
      </c>
      <c r="AJ5" s="58"/>
      <c r="AK5" s="67" t="s">
        <v>10</v>
      </c>
      <c r="AL5" s="77" t="s">
        <v>17</v>
      </c>
      <c r="AM5" s="77"/>
      <c r="AN5" s="77"/>
      <c r="AO5" s="27"/>
    </row>
    <row r="6" spans="1:41" s="1" customFormat="1" ht="15.6" customHeight="1" x14ac:dyDescent="0.25">
      <c r="A6" s="45"/>
      <c r="B6" s="45"/>
      <c r="C6" s="45"/>
      <c r="D6" s="59" t="s">
        <v>11</v>
      </c>
      <c r="E6" s="47"/>
      <c r="F6" s="59" t="s">
        <v>12</v>
      </c>
      <c r="G6" s="47"/>
      <c r="H6" s="59" t="s">
        <v>13</v>
      </c>
      <c r="I6" s="47"/>
      <c r="J6" s="59" t="s">
        <v>14</v>
      </c>
      <c r="K6" s="47"/>
      <c r="L6" s="59" t="s">
        <v>15</v>
      </c>
      <c r="M6" s="47"/>
      <c r="N6" s="59" t="s">
        <v>16</v>
      </c>
      <c r="O6" s="47"/>
      <c r="P6" s="59"/>
      <c r="Q6" s="47"/>
      <c r="R6" s="59"/>
      <c r="S6" s="47"/>
      <c r="T6" s="59" t="s">
        <v>45</v>
      </c>
      <c r="U6" s="47"/>
      <c r="V6" s="59" t="s">
        <v>7</v>
      </c>
      <c r="W6" s="47"/>
      <c r="X6" s="59"/>
      <c r="Y6" s="59"/>
      <c r="Z6" s="47"/>
      <c r="AA6" s="59" t="s">
        <v>10</v>
      </c>
      <c r="AB6" s="60" t="s">
        <v>18</v>
      </c>
      <c r="AC6" s="60" t="s">
        <v>19</v>
      </c>
      <c r="AD6" s="47"/>
      <c r="AE6" s="59" t="s">
        <v>45</v>
      </c>
      <c r="AF6" s="47"/>
      <c r="AG6" s="59" t="s">
        <v>7</v>
      </c>
      <c r="AH6" s="47"/>
      <c r="AI6" s="59"/>
      <c r="AJ6" s="47"/>
      <c r="AK6" s="47"/>
      <c r="AL6" s="11" t="s">
        <v>10</v>
      </c>
      <c r="AM6" s="31" t="s">
        <v>18</v>
      </c>
      <c r="AN6" s="31" t="s">
        <v>19</v>
      </c>
      <c r="AO6" s="10"/>
    </row>
    <row r="7" spans="1:41" ht="3" customHeight="1" thickBot="1" x14ac:dyDescent="0.3">
      <c r="A7" s="10"/>
      <c r="B7" s="10"/>
      <c r="C7" s="12"/>
      <c r="D7" s="14"/>
      <c r="E7" s="12"/>
      <c r="F7" s="14"/>
      <c r="G7" s="12"/>
      <c r="H7" s="14"/>
      <c r="I7" s="12"/>
      <c r="J7" s="14"/>
      <c r="K7" s="13"/>
      <c r="L7" s="14"/>
      <c r="M7" s="14"/>
      <c r="N7" s="14"/>
      <c r="O7" s="13"/>
      <c r="P7" s="14"/>
      <c r="Q7" s="14"/>
      <c r="R7" s="14"/>
      <c r="S7" s="13"/>
      <c r="T7" s="14"/>
      <c r="U7" s="14"/>
      <c r="V7" s="14"/>
      <c r="W7" s="13"/>
      <c r="X7" s="14"/>
      <c r="Y7" s="11"/>
      <c r="Z7" s="13"/>
      <c r="AA7" s="22"/>
      <c r="AB7" s="22"/>
      <c r="AC7" s="22"/>
      <c r="AD7" s="2"/>
      <c r="AE7" s="14"/>
      <c r="AF7" s="14"/>
      <c r="AG7" s="14"/>
      <c r="AH7" s="13"/>
      <c r="AI7" s="14"/>
      <c r="AJ7" s="2"/>
      <c r="AK7" s="13"/>
      <c r="AL7" s="11"/>
      <c r="AM7" s="22"/>
      <c r="AN7" s="22"/>
      <c r="AO7" s="2"/>
    </row>
    <row r="8" spans="1:41" ht="15.6" customHeight="1" thickTop="1" thickBot="1" x14ac:dyDescent="0.3">
      <c r="A8" s="53" t="s">
        <v>0</v>
      </c>
      <c r="B8" s="53"/>
      <c r="C8" s="12"/>
      <c r="D8" s="50"/>
      <c r="E8" s="12"/>
      <c r="F8" s="50"/>
      <c r="G8" s="12"/>
      <c r="H8" s="50"/>
      <c r="I8" s="12"/>
      <c r="J8" s="50"/>
      <c r="K8" s="13"/>
      <c r="L8" s="50"/>
      <c r="M8" s="14"/>
      <c r="N8" s="50"/>
      <c r="O8" s="13"/>
      <c r="P8" s="80"/>
      <c r="Q8" s="81"/>
      <c r="R8" s="82"/>
      <c r="S8" s="13"/>
      <c r="T8" s="43" t="str">
        <f>IF(COUNT(D8:N8)&gt;0,ROUND(2*AVERAGE(D8:N8),0)/2,"--")</f>
        <v>--</v>
      </c>
      <c r="U8" s="14"/>
      <c r="V8" s="43" t="str">
        <f>IF(ISNUMBER($P8),$P8,"--")</f>
        <v>--</v>
      </c>
      <c r="W8" s="13"/>
      <c r="X8" s="69" t="str">
        <f>IF(COUNT(T8:V8)=2,ROUND(2*AVERAGE(T8:V8),0)/2,"--")</f>
        <v>--</v>
      </c>
      <c r="Y8" s="11"/>
      <c r="Z8" s="32" t="s">
        <v>27</v>
      </c>
      <c r="AA8" s="33">
        <v>0.125</v>
      </c>
      <c r="AB8" s="34" t="str">
        <f>IF(ISNUMBER(X8),IF(X8-4&lt;0,X8-4,0),"")</f>
        <v/>
      </c>
      <c r="AC8" s="35">
        <f>IF(X8&lt;4,1,0)</f>
        <v>0</v>
      </c>
      <c r="AD8" s="2"/>
      <c r="AE8" s="43" t="str">
        <f>IF(COUNT(D8:N8)&gt;0,ROUND(2*AVERAGE(D8:N8),0)/2,"--")</f>
        <v>--</v>
      </c>
      <c r="AF8" s="14"/>
      <c r="AG8" s="43" t="str">
        <f>IF(ISNUMBER(P8),P8,"--")</f>
        <v>--</v>
      </c>
      <c r="AH8" s="13"/>
      <c r="AI8" s="69" t="str">
        <f>IF(COUNT(AE8:AG8)=2,ROUND(2*AVERAGE(AE8:AG8),0)/2,"--")</f>
        <v>--</v>
      </c>
      <c r="AJ8" s="2"/>
      <c r="AK8" s="32" t="s">
        <v>36</v>
      </c>
      <c r="AL8" s="33"/>
      <c r="AM8" s="34" t="str">
        <f>IF(ISNUMBER(AI8),IF(AI8-4&lt;0,AI8-4,0),"")</f>
        <v/>
      </c>
      <c r="AN8" s="35">
        <f>IF(AI8&lt;4,1,0)</f>
        <v>0</v>
      </c>
      <c r="AO8" s="2"/>
    </row>
    <row r="9" spans="1:41" ht="3" customHeight="1" thickTop="1" thickBot="1" x14ac:dyDescent="0.3">
      <c r="A9" s="47"/>
      <c r="B9" s="47"/>
      <c r="C9" s="12"/>
      <c r="D9" s="14"/>
      <c r="E9" s="12"/>
      <c r="F9" s="14"/>
      <c r="G9" s="12"/>
      <c r="H9" s="14"/>
      <c r="I9" s="12"/>
      <c r="J9" s="14"/>
      <c r="K9" s="13"/>
      <c r="L9" s="14"/>
      <c r="M9" s="14"/>
      <c r="N9" s="14"/>
      <c r="O9" s="13"/>
      <c r="P9" s="14"/>
      <c r="Q9" s="14"/>
      <c r="R9" s="14"/>
      <c r="S9" s="13"/>
      <c r="T9" s="14"/>
      <c r="U9" s="14"/>
      <c r="V9" s="14"/>
      <c r="W9" s="13"/>
      <c r="X9" s="14"/>
      <c r="Y9" s="11"/>
      <c r="Z9" s="13"/>
      <c r="AA9" s="36"/>
      <c r="AB9" s="34"/>
      <c r="AC9" s="35"/>
      <c r="AD9" s="2"/>
      <c r="AE9" s="14"/>
      <c r="AF9" s="14"/>
      <c r="AG9" s="14"/>
      <c r="AH9" s="13"/>
      <c r="AI9" s="14"/>
      <c r="AJ9" s="2"/>
      <c r="AK9" s="13"/>
      <c r="AL9" s="36"/>
      <c r="AM9" s="34"/>
      <c r="AN9" s="35"/>
      <c r="AO9" s="2"/>
    </row>
    <row r="10" spans="1:41" ht="15.6" customHeight="1" thickTop="1" thickBot="1" x14ac:dyDescent="0.3">
      <c r="A10" s="53" t="s">
        <v>1</v>
      </c>
      <c r="B10" s="53"/>
      <c r="C10" s="12"/>
      <c r="D10" s="50"/>
      <c r="E10" s="12"/>
      <c r="F10" s="50"/>
      <c r="G10" s="12"/>
      <c r="H10" s="50"/>
      <c r="I10" s="12"/>
      <c r="J10" s="50"/>
      <c r="K10" s="13"/>
      <c r="L10" s="50"/>
      <c r="M10" s="14"/>
      <c r="N10" s="50"/>
      <c r="O10" s="13"/>
      <c r="P10" s="80"/>
      <c r="Q10" s="81"/>
      <c r="R10" s="82"/>
      <c r="S10" s="13"/>
      <c r="T10" s="43" t="str">
        <f>IF(COUNT(D10:N10)&gt;0,ROUND(2*AVERAGE(D10:N10),0)/2,"--")</f>
        <v>--</v>
      </c>
      <c r="U10" s="14"/>
      <c r="V10" s="43" t="str">
        <f>IF(ISNUMBER(P10),P10,"--")</f>
        <v>--</v>
      </c>
      <c r="W10" s="13"/>
      <c r="X10" s="69" t="str">
        <f>IF(COUNT(T10:V10)=2,ROUND(2*AVERAGE(T10:V10),0)/2,"--")</f>
        <v>--</v>
      </c>
      <c r="Y10" s="11"/>
      <c r="Z10" s="32" t="s">
        <v>27</v>
      </c>
      <c r="AA10" s="33">
        <v>0.125</v>
      </c>
      <c r="AB10" s="34" t="str">
        <f>IF(ISNUMBER(X10),IF(X10-4&lt;0,X10-4,0),"")</f>
        <v/>
      </c>
      <c r="AC10" s="35">
        <f>IF(X10&lt;4,1,0)</f>
        <v>0</v>
      </c>
      <c r="AD10" s="2"/>
      <c r="AE10" s="43" t="str">
        <f>IF(COUNT(D10:N10)&gt;0,ROUND(2*AVERAGE(D10:N10),0)/2,"--")</f>
        <v>--</v>
      </c>
      <c r="AF10" s="14"/>
      <c r="AG10" s="43" t="str">
        <f t="shared" ref="AG10:AG12" si="0">IF(ISNUMBER(P10),P10,"--")</f>
        <v>--</v>
      </c>
      <c r="AH10" s="13"/>
      <c r="AI10" s="69" t="str">
        <f>IF(COUNT(AE10:AG10)=2,ROUND(2*AVERAGE(AE10:AG10),0)/2,"--")</f>
        <v>--</v>
      </c>
      <c r="AJ10" s="2"/>
      <c r="AK10" s="32" t="s">
        <v>36</v>
      </c>
      <c r="AL10" s="33"/>
      <c r="AM10" s="34" t="str">
        <f>IF(ISNUMBER(AI10),IF(AI10-4&lt;0,AI10-4,0),"")</f>
        <v/>
      </c>
      <c r="AN10" s="35">
        <f>IF(AI10&lt;4,1,0)</f>
        <v>0</v>
      </c>
      <c r="AO10" s="2"/>
    </row>
    <row r="11" spans="1:41" ht="3" customHeight="1" thickTop="1" thickBot="1" x14ac:dyDescent="0.3">
      <c r="A11" s="47"/>
      <c r="B11" s="47"/>
      <c r="C11" s="12"/>
      <c r="D11" s="14"/>
      <c r="E11" s="12"/>
      <c r="F11" s="14"/>
      <c r="G11" s="12"/>
      <c r="H11" s="14"/>
      <c r="I11" s="12"/>
      <c r="J11" s="14"/>
      <c r="K11" s="13"/>
      <c r="L11" s="14"/>
      <c r="M11" s="14"/>
      <c r="N11" s="14"/>
      <c r="O11" s="13"/>
      <c r="P11" s="14"/>
      <c r="Q11" s="14"/>
      <c r="R11" s="14"/>
      <c r="S11" s="13"/>
      <c r="T11" s="14"/>
      <c r="U11" s="14"/>
      <c r="V11" s="14"/>
      <c r="W11" s="13"/>
      <c r="X11" s="14"/>
      <c r="Y11" s="11"/>
      <c r="Z11" s="13"/>
      <c r="AA11" s="36"/>
      <c r="AB11" s="34"/>
      <c r="AC11" s="35"/>
      <c r="AD11" s="2"/>
      <c r="AE11" s="14"/>
      <c r="AF11" s="14"/>
      <c r="AG11" s="14"/>
      <c r="AH11" s="13"/>
      <c r="AI11" s="14"/>
      <c r="AJ11" s="2"/>
      <c r="AK11" s="13"/>
      <c r="AL11" s="36"/>
      <c r="AM11" s="34"/>
      <c r="AN11" s="35"/>
      <c r="AO11" s="2"/>
    </row>
    <row r="12" spans="1:41" ht="15.6" customHeight="1" thickTop="1" thickBot="1" x14ac:dyDescent="0.3">
      <c r="A12" s="53" t="s">
        <v>2</v>
      </c>
      <c r="B12" s="53"/>
      <c r="C12" s="12"/>
      <c r="D12" s="50"/>
      <c r="E12" s="12"/>
      <c r="F12" s="50"/>
      <c r="G12" s="12"/>
      <c r="H12" s="50"/>
      <c r="I12" s="12"/>
      <c r="J12" s="50"/>
      <c r="K12" s="13"/>
      <c r="L12" s="50"/>
      <c r="M12" s="14"/>
      <c r="N12" s="50"/>
      <c r="O12" s="13"/>
      <c r="P12" s="80"/>
      <c r="Q12" s="81"/>
      <c r="R12" s="82"/>
      <c r="S12" s="13"/>
      <c r="T12" s="43" t="str">
        <f>IF(COUNT(D12:N12)&gt;0,ROUND(2*AVERAGE(D12:N12),0)/2,"--")</f>
        <v>--</v>
      </c>
      <c r="U12" s="14"/>
      <c r="V12" s="43" t="str">
        <f>IF(ISNUMBER(P12),P12,"--")</f>
        <v>--</v>
      </c>
      <c r="W12" s="13"/>
      <c r="X12" s="69" t="str">
        <f>IF(COUNT(T12:V12)=2,ROUND(2*AVERAGE(T12:V12),0)/2,"--")</f>
        <v>--</v>
      </c>
      <c r="Y12" s="11"/>
      <c r="Z12" s="32" t="s">
        <v>27</v>
      </c>
      <c r="AA12" s="33">
        <v>0.125</v>
      </c>
      <c r="AB12" s="34" t="str">
        <f>IF(ISNUMBER(X12),IF(X12-4&lt;0,X12-4,0),"")</f>
        <v/>
      </c>
      <c r="AC12" s="35">
        <f>IF(X12&lt;4,1,0)</f>
        <v>0</v>
      </c>
      <c r="AD12" s="2"/>
      <c r="AE12" s="43" t="str">
        <f>IF(COUNT(D12:N12)&gt;0,ROUND(2*AVERAGE(D12:N12),0)/2,"--")</f>
        <v>--</v>
      </c>
      <c r="AF12" s="14"/>
      <c r="AG12" s="43" t="str">
        <f t="shared" si="0"/>
        <v>--</v>
      </c>
      <c r="AH12" s="13"/>
      <c r="AI12" s="69" t="str">
        <f>IF(COUNT(AE12:AG12)=2,ROUND(2*AVERAGE(AE12:AG12),0)/2,"--")</f>
        <v>--</v>
      </c>
      <c r="AJ12" s="2"/>
      <c r="AK12" s="32" t="s">
        <v>36</v>
      </c>
      <c r="AL12" s="33"/>
      <c r="AM12" s="34" t="str">
        <f>IF(ISNUMBER(AI12),IF(AI12-4&lt;0,AI12-4,0),"")</f>
        <v/>
      </c>
      <c r="AN12" s="35">
        <f>IF(AI12&lt;4,1,0)</f>
        <v>0</v>
      </c>
      <c r="AO12" s="2"/>
    </row>
    <row r="13" spans="1:41" ht="3" customHeight="1" thickTop="1" thickBot="1" x14ac:dyDescent="0.3">
      <c r="A13" s="47"/>
      <c r="B13" s="47"/>
      <c r="C13" s="12"/>
      <c r="D13" s="14"/>
      <c r="E13" s="12"/>
      <c r="F13" s="14"/>
      <c r="G13" s="12"/>
      <c r="H13" s="14"/>
      <c r="I13" s="12"/>
      <c r="J13" s="14"/>
      <c r="K13" s="13"/>
      <c r="L13" s="14"/>
      <c r="M13" s="14"/>
      <c r="N13" s="14"/>
      <c r="O13" s="13"/>
      <c r="P13" s="14"/>
      <c r="Q13" s="14"/>
      <c r="R13" s="14"/>
      <c r="S13" s="13"/>
      <c r="T13" s="14"/>
      <c r="U13" s="14"/>
      <c r="V13" s="14"/>
      <c r="W13" s="13"/>
      <c r="X13" s="14"/>
      <c r="Y13" s="11"/>
      <c r="Z13" s="13"/>
      <c r="AA13" s="36"/>
      <c r="AB13" s="34"/>
      <c r="AC13" s="35"/>
      <c r="AD13" s="2"/>
      <c r="AE13" s="14"/>
      <c r="AF13" s="14"/>
      <c r="AG13" s="14"/>
      <c r="AH13" s="13"/>
      <c r="AI13" s="14"/>
      <c r="AJ13" s="2"/>
      <c r="AK13" s="13"/>
      <c r="AL13" s="36"/>
      <c r="AM13" s="34"/>
      <c r="AN13" s="35"/>
      <c r="AO13" s="2"/>
    </row>
    <row r="14" spans="1:41" s="2" customFormat="1" ht="15.6" customHeight="1" thickTop="1" thickBot="1" x14ac:dyDescent="0.3">
      <c r="A14" s="53" t="s">
        <v>26</v>
      </c>
      <c r="B14" s="53"/>
      <c r="C14" s="12"/>
      <c r="D14" s="50"/>
      <c r="E14" s="12"/>
      <c r="F14" s="50"/>
      <c r="G14" s="12"/>
      <c r="H14" s="50"/>
      <c r="I14" s="12"/>
      <c r="J14" s="50"/>
      <c r="K14" s="12"/>
      <c r="L14" s="14"/>
      <c r="M14" s="14"/>
      <c r="N14" s="14"/>
      <c r="O14" s="12"/>
      <c r="P14" s="80"/>
      <c r="Q14" s="81"/>
      <c r="R14" s="82"/>
      <c r="S14" s="12"/>
      <c r="T14" s="43" t="str">
        <f>IF(COUNT(D14:J14)&gt;0,ROUND(2*AVERAGE(D14:N14),0)/2,"--")</f>
        <v>--</v>
      </c>
      <c r="U14" s="14"/>
      <c r="V14" s="43" t="str">
        <f>IF(ISNUMBER($P14),$P14,"--")</f>
        <v>--</v>
      </c>
      <c r="W14" s="12"/>
      <c r="X14" s="69" t="str">
        <f>IF(COUNT(T14:V14)=2,ROUND(AVERAGE(T14:V14),1),"--")</f>
        <v>--</v>
      </c>
      <c r="Y14" s="11"/>
      <c r="Z14" s="32" t="s">
        <v>27</v>
      </c>
      <c r="AA14" s="33">
        <v>0.125</v>
      </c>
      <c r="AB14" s="34" t="str">
        <f>IF(ISNUMBER(X14),IF(X14-4&lt;0,X14-4,0),"")</f>
        <v/>
      </c>
      <c r="AC14" s="35">
        <f>IF(X14&lt;4,1,0)</f>
        <v>0</v>
      </c>
      <c r="AE14" s="14"/>
      <c r="AF14" s="14"/>
      <c r="AG14" s="14"/>
      <c r="AH14" s="12"/>
      <c r="AI14" s="14"/>
      <c r="AK14" s="32"/>
      <c r="AL14" s="33"/>
      <c r="AM14" s="34" t="str">
        <f>IF(ISNUMBER(AI14),IF(AI14-4&lt;0,AI14-4,0),"")</f>
        <v/>
      </c>
      <c r="AN14" s="35"/>
    </row>
    <row r="15" spans="1:41" ht="3" customHeight="1" thickTop="1" thickBot="1" x14ac:dyDescent="0.3">
      <c r="A15" s="47"/>
      <c r="B15" s="47"/>
      <c r="C15" s="12"/>
      <c r="D15" s="14"/>
      <c r="E15" s="12"/>
      <c r="F15" s="14"/>
      <c r="G15" s="12"/>
      <c r="H15" s="14"/>
      <c r="I15" s="12"/>
      <c r="J15" s="14"/>
      <c r="K15" s="13"/>
      <c r="L15" s="14"/>
      <c r="M15" s="14"/>
      <c r="N15" s="14"/>
      <c r="O15" s="13"/>
      <c r="P15" s="14"/>
      <c r="Q15" s="14"/>
      <c r="R15" s="14"/>
      <c r="S15" s="13"/>
      <c r="T15" s="14"/>
      <c r="U15" s="14"/>
      <c r="V15" s="14"/>
      <c r="W15" s="13"/>
      <c r="X15" s="14"/>
      <c r="Y15" s="11"/>
      <c r="Z15" s="13"/>
      <c r="AA15" s="36"/>
      <c r="AB15" s="34"/>
      <c r="AC15" s="35"/>
      <c r="AD15" s="2"/>
      <c r="AE15" s="14"/>
      <c r="AF15" s="14"/>
      <c r="AG15" s="14"/>
      <c r="AH15" s="13"/>
      <c r="AI15" s="14"/>
      <c r="AJ15" s="2"/>
      <c r="AK15" s="13"/>
      <c r="AL15" s="36"/>
      <c r="AM15" s="34"/>
      <c r="AN15" s="35"/>
      <c r="AO15" s="2"/>
    </row>
    <row r="16" spans="1:41" s="2" customFormat="1" ht="15.6" customHeight="1" thickTop="1" thickBot="1" x14ac:dyDescent="0.3">
      <c r="A16" s="86" t="s">
        <v>33</v>
      </c>
      <c r="B16" s="53" t="s">
        <v>31</v>
      </c>
      <c r="C16" s="12"/>
      <c r="D16" s="14"/>
      <c r="E16" s="12"/>
      <c r="F16" s="14"/>
      <c r="G16" s="12"/>
      <c r="H16" s="14"/>
      <c r="I16" s="12"/>
      <c r="J16" s="14"/>
      <c r="K16" s="13"/>
      <c r="L16" s="14"/>
      <c r="M16" s="14"/>
      <c r="N16" s="14"/>
      <c r="O16" s="13"/>
      <c r="P16" s="80"/>
      <c r="Q16" s="81"/>
      <c r="R16" s="82"/>
      <c r="S16" s="13"/>
      <c r="T16" s="14"/>
      <c r="U16" s="14"/>
      <c r="V16" s="43" t="str">
        <f>IF(ISNUMBER(P16),P16,"--")</f>
        <v>--</v>
      </c>
      <c r="W16" s="13"/>
      <c r="X16" s="90" t="str">
        <f>IF(COUNT(V16:V18)=2,ROUND(AVERAGE(V16,V18),1),"--")</f>
        <v>--</v>
      </c>
      <c r="Y16" s="11"/>
      <c r="Z16" s="93" t="s">
        <v>28</v>
      </c>
      <c r="AA16" s="88">
        <v>0.25</v>
      </c>
      <c r="AB16" s="79" t="str">
        <f>IF(ISNUMBER(X16),IF(X16-4&lt;0,(X16-4)*2,0),"")</f>
        <v/>
      </c>
      <c r="AC16" s="78">
        <f>IF(X16&lt;4,1,0)</f>
        <v>0</v>
      </c>
      <c r="AF16" s="14"/>
      <c r="AG16" s="43" t="str">
        <f>IF(ISNUMBER(P16),P16,"--")</f>
        <v>--</v>
      </c>
      <c r="AH16" s="13"/>
      <c r="AI16" s="69" t="str">
        <f>IF(COUNT(AE20,AG16)=2,ROUND(2*AVERAGE(AE20,AG16),0)/2,"--")</f>
        <v>--</v>
      </c>
      <c r="AK16" s="32" t="s">
        <v>36</v>
      </c>
      <c r="AL16" s="33"/>
      <c r="AM16" s="34" t="str">
        <f>IF(ISNUMBER(AI16),IF(AI16-4&lt;0,AI16-4,0),"")</f>
        <v/>
      </c>
      <c r="AN16" s="35">
        <f>IF(AI16&lt;4,1,0)</f>
        <v>0</v>
      </c>
    </row>
    <row r="17" spans="1:41" ht="3" customHeight="1" thickTop="1" thickBot="1" x14ac:dyDescent="0.3">
      <c r="A17" s="86"/>
      <c r="B17" s="47"/>
      <c r="C17" s="12"/>
      <c r="D17" s="14"/>
      <c r="E17" s="12"/>
      <c r="F17" s="14"/>
      <c r="G17" s="12"/>
      <c r="H17" s="14"/>
      <c r="I17" s="12"/>
      <c r="J17" s="14"/>
      <c r="K17" s="13"/>
      <c r="L17" s="14"/>
      <c r="M17" s="14"/>
      <c r="N17" s="14"/>
      <c r="O17" s="13"/>
      <c r="P17" s="14"/>
      <c r="Q17" s="14"/>
      <c r="R17" s="14"/>
      <c r="S17" s="13"/>
      <c r="T17" s="14"/>
      <c r="U17" s="14"/>
      <c r="V17" s="14"/>
      <c r="W17" s="13"/>
      <c r="X17" s="91"/>
      <c r="Y17" s="11"/>
      <c r="Z17" s="93"/>
      <c r="AA17" s="89"/>
      <c r="AB17" s="79" t="str">
        <f>IF(ISNUMBER(X17),IF(X17-4&lt;0,X17-4,0),"")</f>
        <v/>
      </c>
      <c r="AC17" s="78"/>
      <c r="AD17" s="2"/>
      <c r="AE17" s="14"/>
      <c r="AF17" s="14"/>
      <c r="AG17" s="14"/>
      <c r="AH17" s="13"/>
      <c r="AI17" s="14"/>
      <c r="AJ17" s="2"/>
      <c r="AK17" s="32"/>
      <c r="AL17" s="36"/>
      <c r="AM17" s="34"/>
      <c r="AN17" s="35"/>
      <c r="AO17" s="2"/>
    </row>
    <row r="18" spans="1:41" s="2" customFormat="1" ht="15.6" customHeight="1" thickTop="1" thickBot="1" x14ac:dyDescent="0.3">
      <c r="A18" s="86"/>
      <c r="B18" s="53" t="s">
        <v>32</v>
      </c>
      <c r="C18" s="12"/>
      <c r="D18" s="14"/>
      <c r="E18" s="12"/>
      <c r="F18" s="14"/>
      <c r="G18" s="12"/>
      <c r="H18" s="14"/>
      <c r="I18" s="12"/>
      <c r="J18" s="14"/>
      <c r="K18" s="13"/>
      <c r="L18" s="14"/>
      <c r="M18" s="14"/>
      <c r="N18" s="14"/>
      <c r="O18" s="13"/>
      <c r="P18" s="80"/>
      <c r="Q18" s="81"/>
      <c r="R18" s="82"/>
      <c r="S18" s="13"/>
      <c r="T18" s="14"/>
      <c r="U18" s="14"/>
      <c r="V18" s="43" t="str">
        <f>IF(ISNUMBER(P18),P18,"--")</f>
        <v>--</v>
      </c>
      <c r="W18" s="13"/>
      <c r="X18" s="92"/>
      <c r="Y18" s="11"/>
      <c r="Z18" s="93"/>
      <c r="AA18" s="89"/>
      <c r="AB18" s="79" t="str">
        <f>IF(ISNUMBER(X18),IF(X18-4&lt;0,X18-4,0),"")</f>
        <v/>
      </c>
      <c r="AC18" s="78"/>
      <c r="AF18" s="14"/>
      <c r="AG18" s="43" t="str">
        <f>IF(ISNUMBER(P18),P18,"--")</f>
        <v>--</v>
      </c>
      <c r="AH18" s="13"/>
      <c r="AI18" s="69" t="str">
        <f>IF(COUNT(AE22,AG18)=2,ROUND(2*AVERAGE(AE22,AG18),0)/2,"--")</f>
        <v>--</v>
      </c>
      <c r="AK18" s="32" t="s">
        <v>36</v>
      </c>
      <c r="AL18" s="36"/>
      <c r="AM18" s="34" t="str">
        <f>IF(ISNUMBER(AI18),IF(AI18-4&lt;0,AI18-4,0),"")</f>
        <v/>
      </c>
      <c r="AN18" s="35">
        <f>IF(AI18&lt;4,1,0)</f>
        <v>0</v>
      </c>
    </row>
    <row r="19" spans="1:41" ht="3" customHeight="1" thickTop="1" thickBot="1" x14ac:dyDescent="0.3">
      <c r="A19" s="47"/>
      <c r="B19" s="47"/>
      <c r="C19" s="12"/>
      <c r="D19" s="14"/>
      <c r="E19" s="12"/>
      <c r="F19" s="14"/>
      <c r="G19" s="12"/>
      <c r="H19" s="14"/>
      <c r="I19" s="12"/>
      <c r="J19" s="14"/>
      <c r="K19" s="13"/>
      <c r="L19" s="14"/>
      <c r="M19" s="14"/>
      <c r="N19" s="14"/>
      <c r="O19" s="13"/>
      <c r="P19" s="14"/>
      <c r="Q19" s="14"/>
      <c r="R19" s="14"/>
      <c r="S19" s="13"/>
      <c r="T19" s="14"/>
      <c r="U19" s="14"/>
      <c r="V19" s="14"/>
      <c r="W19" s="13"/>
      <c r="X19" s="14"/>
      <c r="Y19" s="11"/>
      <c r="Z19" s="13"/>
      <c r="AA19" s="36"/>
      <c r="AB19" s="34"/>
      <c r="AC19" s="35"/>
      <c r="AD19" s="2"/>
      <c r="AE19" s="14"/>
      <c r="AF19" s="14"/>
      <c r="AG19" s="14"/>
      <c r="AH19" s="13"/>
      <c r="AI19" s="14"/>
      <c r="AJ19" s="2"/>
      <c r="AK19" s="13"/>
      <c r="AL19" s="36"/>
      <c r="AM19" s="34"/>
      <c r="AN19" s="35"/>
      <c r="AO19" s="2"/>
    </row>
    <row r="20" spans="1:41" s="2" customFormat="1" ht="15.6" customHeight="1" thickTop="1" thickBot="1" x14ac:dyDescent="0.3">
      <c r="A20" s="86" t="s">
        <v>34</v>
      </c>
      <c r="B20" s="53" t="s">
        <v>31</v>
      </c>
      <c r="C20" s="12"/>
      <c r="D20" s="50"/>
      <c r="E20" s="12"/>
      <c r="F20" s="50"/>
      <c r="G20" s="12"/>
      <c r="H20" s="50"/>
      <c r="I20" s="12"/>
      <c r="J20" s="50"/>
      <c r="K20" s="13"/>
      <c r="L20" s="50"/>
      <c r="M20" s="14"/>
      <c r="N20" s="50"/>
      <c r="O20" s="13"/>
      <c r="P20" s="12"/>
      <c r="Q20" s="12"/>
      <c r="R20" s="12"/>
      <c r="S20" s="13"/>
      <c r="T20" s="43" t="str">
        <f>IF(COUNT($D$20:$N$20)&gt;0,ROUND(AVERAGE($D$20:$N$20)*2,0)/2,"--")</f>
        <v>--</v>
      </c>
      <c r="U20" s="14"/>
      <c r="W20" s="13"/>
      <c r="X20" s="69" t="str">
        <f>IF(COUNT(T20,T22)&gt;0,ROUND(AVERAGE(T20:T22),1),"--")</f>
        <v>--</v>
      </c>
      <c r="Y20" s="11"/>
      <c r="Z20" s="32" t="s">
        <v>27</v>
      </c>
      <c r="AA20" s="33">
        <v>0.125</v>
      </c>
      <c r="AB20" s="34" t="str">
        <f>IF(ISNUMBER(X20),IF(X20-4&lt;0,X20-4,0),"")</f>
        <v/>
      </c>
      <c r="AC20" s="78">
        <f>IF(X20&lt;4,1,0)</f>
        <v>0</v>
      </c>
      <c r="AE20" s="43" t="str">
        <f>IF(COUNT(D20:N20)&gt;0,ROUND(2*AVERAGE(D20:N20),0)/2,"--")</f>
        <v>--</v>
      </c>
      <c r="AF20" s="14"/>
      <c r="AH20" s="13"/>
      <c r="AI20" s="14"/>
      <c r="AK20" s="32"/>
      <c r="AL20" s="88"/>
      <c r="AM20" s="79"/>
      <c r="AN20" s="35"/>
    </row>
    <row r="21" spans="1:41" ht="3" customHeight="1" thickTop="1" thickBot="1" x14ac:dyDescent="0.3">
      <c r="A21" s="86"/>
      <c r="B21" s="47"/>
      <c r="C21" s="12"/>
      <c r="D21" s="14"/>
      <c r="E21" s="12"/>
      <c r="F21" s="14"/>
      <c r="G21" s="12"/>
      <c r="H21" s="14"/>
      <c r="I21" s="12"/>
      <c r="J21" s="14"/>
      <c r="K21" s="13"/>
      <c r="L21" s="14"/>
      <c r="M21" s="14"/>
      <c r="N21" s="14"/>
      <c r="O21" s="13"/>
      <c r="P21" s="14"/>
      <c r="Q21" s="14"/>
      <c r="R21" s="14"/>
      <c r="S21" s="13"/>
      <c r="T21" s="14"/>
      <c r="U21" s="14"/>
      <c r="W21" s="13"/>
      <c r="X21" s="14"/>
      <c r="Y21" s="11"/>
      <c r="Z21" s="13"/>
      <c r="AA21" s="36"/>
      <c r="AB21" s="34"/>
      <c r="AC21" s="78"/>
      <c r="AD21" s="2"/>
      <c r="AE21" s="14"/>
      <c r="AF21" s="14"/>
      <c r="AH21" s="13"/>
      <c r="AI21" s="14"/>
      <c r="AJ21" s="2"/>
      <c r="AK21" s="13"/>
      <c r="AL21" s="89"/>
      <c r="AM21" s="79"/>
      <c r="AN21" s="35"/>
      <c r="AO21" s="2"/>
    </row>
    <row r="22" spans="1:41" s="2" customFormat="1" ht="15.6" customHeight="1" thickTop="1" thickBot="1" x14ac:dyDescent="0.3">
      <c r="A22" s="86"/>
      <c r="B22" s="53" t="s">
        <v>32</v>
      </c>
      <c r="C22" s="12"/>
      <c r="D22" s="50"/>
      <c r="E22" s="12"/>
      <c r="F22" s="50"/>
      <c r="G22" s="12"/>
      <c r="H22" s="50"/>
      <c r="I22" s="12"/>
      <c r="J22" s="50"/>
      <c r="K22" s="13"/>
      <c r="L22" s="50"/>
      <c r="M22" s="14"/>
      <c r="N22" s="50"/>
      <c r="O22" s="13"/>
      <c r="P22" s="12"/>
      <c r="Q22" s="12"/>
      <c r="R22" s="12"/>
      <c r="S22" s="13"/>
      <c r="T22" s="43" t="str">
        <f>IF(COUNT($D$22:$N$22)&gt;0,ROUND(AVERAGE($D$22:$N$22)*2,0)/2,"--")</f>
        <v>--</v>
      </c>
      <c r="U22" s="14"/>
      <c r="Y22" s="11"/>
      <c r="Z22" s="13"/>
      <c r="AA22" s="36"/>
      <c r="AB22" s="34"/>
      <c r="AC22" s="78"/>
      <c r="AE22" s="43" t="str">
        <f>IF(COUNT(D22:N22)&gt;0,ROUND(2*AVERAGE(D22:N22),0)/2,"--")</f>
        <v>--</v>
      </c>
      <c r="AF22" s="14"/>
      <c r="AH22" s="13"/>
      <c r="AI22" s="14"/>
      <c r="AK22" s="13"/>
      <c r="AL22" s="89"/>
      <c r="AM22" s="79"/>
      <c r="AN22" s="35"/>
    </row>
    <row r="23" spans="1:41" ht="3" customHeight="1" thickTop="1" thickBot="1" x14ac:dyDescent="0.3">
      <c r="A23" s="47"/>
      <c r="B23" s="47"/>
      <c r="C23" s="12"/>
      <c r="D23" s="14"/>
      <c r="E23" s="12"/>
      <c r="F23" s="14"/>
      <c r="G23" s="12"/>
      <c r="H23" s="14"/>
      <c r="I23" s="12"/>
      <c r="J23" s="14"/>
      <c r="K23" s="13"/>
      <c r="L23" s="14"/>
      <c r="M23" s="14"/>
      <c r="N23" s="14"/>
      <c r="O23" s="13"/>
      <c r="P23" s="14"/>
      <c r="Q23" s="14"/>
      <c r="R23" s="14"/>
      <c r="S23" s="13"/>
      <c r="T23" s="14"/>
      <c r="U23" s="14"/>
      <c r="V23" s="14"/>
      <c r="W23" s="13"/>
      <c r="X23" s="2"/>
      <c r="Y23" s="11"/>
      <c r="Z23" s="13"/>
      <c r="AA23" s="36"/>
      <c r="AB23" s="34"/>
      <c r="AC23" s="35"/>
      <c r="AD23" s="2"/>
      <c r="AE23" s="14"/>
      <c r="AF23" s="14"/>
      <c r="AG23" s="14"/>
      <c r="AH23" s="13"/>
      <c r="AI23" s="14"/>
      <c r="AJ23" s="2"/>
      <c r="AK23" s="13"/>
      <c r="AL23" s="36"/>
      <c r="AM23" s="34"/>
      <c r="AN23" s="35"/>
      <c r="AO23" s="2"/>
    </row>
    <row r="24" spans="1:41" ht="15.6" customHeight="1" thickTop="1" thickBot="1" x14ac:dyDescent="0.3">
      <c r="A24" s="87" t="s">
        <v>35</v>
      </c>
      <c r="B24" s="87"/>
      <c r="C24" s="12"/>
      <c r="D24" s="15"/>
      <c r="E24" s="16"/>
      <c r="F24" s="2"/>
      <c r="G24" s="17">
        <v>1</v>
      </c>
      <c r="H24" s="51"/>
      <c r="I24" s="17">
        <v>3</v>
      </c>
      <c r="J24" s="51"/>
      <c r="K24" s="16"/>
      <c r="L24" s="15"/>
      <c r="M24" s="16"/>
      <c r="O24" s="16"/>
      <c r="P24" s="15"/>
      <c r="Q24" s="16"/>
      <c r="R24" s="15"/>
      <c r="S24" s="16"/>
      <c r="T24" s="2"/>
      <c r="U24" s="16"/>
      <c r="V24" s="15"/>
      <c r="W24" s="16"/>
      <c r="X24" s="2"/>
      <c r="Y24" s="11"/>
      <c r="Z24" s="13"/>
      <c r="AA24" s="33"/>
      <c r="AB24" s="34"/>
      <c r="AC24" s="35"/>
      <c r="AD24" s="2"/>
      <c r="AE24" s="44" t="str">
        <f>IF(COUNT(H27,J27)&gt;0,ROUND(2*AVERAGE(H27,J27),0)/2,"--")</f>
        <v>--</v>
      </c>
      <c r="AF24" s="16"/>
      <c r="AG24" s="15"/>
      <c r="AH24" s="16"/>
      <c r="AI24" s="14"/>
      <c r="AJ24" s="2"/>
      <c r="AK24" s="13"/>
      <c r="AL24" s="36"/>
      <c r="AM24" s="34"/>
      <c r="AN24" s="35"/>
      <c r="AO24" s="2"/>
    </row>
    <row r="25" spans="1:41" ht="3" customHeight="1" thickTop="1" thickBot="1" x14ac:dyDescent="0.3">
      <c r="A25" s="87"/>
      <c r="B25" s="87"/>
      <c r="C25" s="12"/>
      <c r="D25" s="14"/>
      <c r="E25" s="14"/>
      <c r="F25" s="14"/>
      <c r="G25" s="13"/>
      <c r="H25" s="14"/>
      <c r="I25" s="14"/>
      <c r="J25" s="14"/>
      <c r="K25" s="13"/>
      <c r="L25" s="14"/>
      <c r="M25" s="14"/>
      <c r="N25" s="14"/>
      <c r="O25" s="13"/>
      <c r="P25" s="14"/>
      <c r="Q25" s="14"/>
      <c r="R25" s="14"/>
      <c r="S25" s="13"/>
      <c r="T25" s="14"/>
      <c r="U25" s="14"/>
      <c r="V25" s="14"/>
      <c r="W25" s="13"/>
      <c r="X25" s="2"/>
      <c r="Y25" s="11"/>
      <c r="Z25" s="13"/>
      <c r="AA25" s="36"/>
      <c r="AB25" s="34"/>
      <c r="AC25" s="35"/>
      <c r="AD25" s="2"/>
      <c r="AE25" s="14"/>
      <c r="AF25" s="14"/>
      <c r="AG25" s="14"/>
      <c r="AH25" s="13"/>
      <c r="AI25" s="14"/>
      <c r="AJ25" s="2"/>
      <c r="AK25" s="13"/>
      <c r="AL25" s="36"/>
      <c r="AM25" s="34"/>
      <c r="AN25" s="35"/>
      <c r="AO25" s="2"/>
    </row>
    <row r="26" spans="1:41" ht="15.6" customHeight="1" thickTop="1" thickBot="1" x14ac:dyDescent="0.3">
      <c r="A26" s="87"/>
      <c r="B26" s="87"/>
      <c r="C26" s="12"/>
      <c r="D26" s="15"/>
      <c r="E26" s="16"/>
      <c r="F26" s="2"/>
      <c r="G26" s="17">
        <v>2</v>
      </c>
      <c r="H26" s="51"/>
      <c r="I26" s="17">
        <v>4</v>
      </c>
      <c r="J26" s="51"/>
      <c r="K26" s="16"/>
      <c r="L26" s="15"/>
      <c r="M26" s="16"/>
      <c r="O26" s="16"/>
      <c r="P26" s="15"/>
      <c r="Q26" s="16"/>
      <c r="R26" s="15"/>
      <c r="S26" s="16"/>
      <c r="T26" s="15"/>
      <c r="U26" s="16"/>
      <c r="V26" s="15"/>
      <c r="W26" s="16"/>
      <c r="X26" s="15"/>
      <c r="Y26" s="11"/>
      <c r="Z26" s="32"/>
      <c r="AA26" s="33"/>
      <c r="AB26" s="34"/>
      <c r="AC26" s="35"/>
      <c r="AD26" s="2"/>
      <c r="AE26" s="14"/>
      <c r="AF26" s="16"/>
      <c r="AG26" s="15"/>
      <c r="AH26" s="16"/>
      <c r="AI26" s="14"/>
      <c r="AJ26" s="2"/>
      <c r="AK26" s="32"/>
      <c r="AL26" s="36"/>
      <c r="AM26" s="34"/>
      <c r="AN26" s="35"/>
      <c r="AO26" s="2"/>
    </row>
    <row r="27" spans="1:41" ht="3" customHeight="1" thickTop="1" x14ac:dyDescent="0.25">
      <c r="A27" s="47"/>
      <c r="B27" s="47"/>
      <c r="C27" s="12"/>
      <c r="D27" s="14"/>
      <c r="E27" s="14"/>
      <c r="F27" s="14"/>
      <c r="G27" s="13"/>
      <c r="H27" s="65" t="str">
        <f>IF(COUNT(H24,H26)&gt;0,ROUND(2*AVERAGE(H24,H26),0)/2,"--")</f>
        <v>--</v>
      </c>
      <c r="I27" s="14"/>
      <c r="J27" s="65" t="str">
        <f>IF(COUNT(J24,J26)&gt;0,ROUND(2*AVERAGE(J24,J26),0)/2,"--")</f>
        <v>--</v>
      </c>
      <c r="K27" s="13"/>
      <c r="L27" s="14"/>
      <c r="M27" s="14"/>
      <c r="N27" s="14"/>
      <c r="O27" s="13"/>
      <c r="P27" s="14"/>
      <c r="Q27" s="14"/>
      <c r="R27" s="14"/>
      <c r="S27" s="13"/>
      <c r="T27" s="14"/>
      <c r="U27" s="14"/>
      <c r="V27" s="14"/>
      <c r="W27" s="13"/>
      <c r="X27" s="15"/>
      <c r="Y27" s="11"/>
      <c r="Z27" s="13"/>
      <c r="AA27" s="36"/>
      <c r="AB27" s="34"/>
      <c r="AC27" s="35"/>
      <c r="AD27" s="2"/>
      <c r="AE27" s="14"/>
      <c r="AF27" s="14"/>
      <c r="AG27" s="14"/>
      <c r="AH27" s="13"/>
      <c r="AI27" s="14"/>
      <c r="AJ27" s="2"/>
      <c r="AK27" s="13"/>
      <c r="AL27" s="36"/>
      <c r="AM27" s="34"/>
      <c r="AN27" s="35"/>
      <c r="AO27" s="2"/>
    </row>
    <row r="28" spans="1:41" ht="15.6" customHeight="1" x14ac:dyDescent="0.25">
      <c r="A28" s="87" t="s">
        <v>8</v>
      </c>
      <c r="B28" s="87"/>
      <c r="C28" s="12"/>
      <c r="D28" s="15"/>
      <c r="E28" s="16"/>
      <c r="F28" s="2"/>
      <c r="G28" s="17">
        <v>1</v>
      </c>
      <c r="H28" s="44" t="str">
        <f>IF(ISBLANK(H24),"--",H24)</f>
        <v>--</v>
      </c>
      <c r="I28" s="17">
        <v>2</v>
      </c>
      <c r="J28" s="44" t="str">
        <f>IF(ISBLANK(J27),"--",J27)</f>
        <v>--</v>
      </c>
      <c r="K28" s="16"/>
      <c r="L28" s="15"/>
      <c r="M28" s="16"/>
      <c r="O28" s="16"/>
      <c r="P28" s="15"/>
      <c r="Q28" s="16"/>
      <c r="R28" s="15"/>
      <c r="S28" s="16"/>
      <c r="T28" s="44" t="str">
        <f>IF(COUNT(H28,H30,J28)&gt;0,ROUND(2*AVERAGE(H28,J28,H30),0)/2,"--")</f>
        <v>--</v>
      </c>
      <c r="U28" s="16"/>
      <c r="V28" s="15"/>
      <c r="W28" s="16"/>
      <c r="X28" s="15"/>
      <c r="Y28" s="11"/>
      <c r="Z28" s="32"/>
      <c r="AA28" s="33"/>
      <c r="AB28" s="34"/>
      <c r="AC28" s="35"/>
      <c r="AD28" s="2"/>
      <c r="AE28" s="14"/>
      <c r="AF28" s="16"/>
      <c r="AG28" s="15"/>
      <c r="AH28" s="16"/>
      <c r="AI28" s="14"/>
      <c r="AJ28" s="2"/>
      <c r="AK28" s="32"/>
      <c r="AL28" s="36"/>
      <c r="AM28" s="34"/>
      <c r="AN28" s="35"/>
      <c r="AO28" s="2"/>
    </row>
    <row r="29" spans="1:41" ht="3" customHeight="1" x14ac:dyDescent="0.25">
      <c r="A29" s="87"/>
      <c r="B29" s="87"/>
      <c r="C29" s="12"/>
      <c r="D29" s="14"/>
      <c r="E29" s="14"/>
      <c r="F29" s="14"/>
      <c r="G29" s="13"/>
      <c r="H29" s="14"/>
      <c r="I29" s="14"/>
      <c r="J29" s="14"/>
      <c r="K29" s="13"/>
      <c r="L29" s="14"/>
      <c r="M29" s="14"/>
      <c r="N29" s="14"/>
      <c r="O29" s="13"/>
      <c r="P29" s="14"/>
      <c r="Q29" s="14"/>
      <c r="R29" s="14"/>
      <c r="S29" s="13"/>
      <c r="T29" s="14"/>
      <c r="U29" s="14"/>
      <c r="V29" s="14"/>
      <c r="W29" s="13"/>
      <c r="X29" s="15"/>
      <c r="Y29" s="11"/>
      <c r="Z29" s="13"/>
      <c r="AA29" s="36"/>
      <c r="AB29" s="34"/>
      <c r="AC29" s="35"/>
      <c r="AD29" s="2"/>
      <c r="AE29" s="14"/>
      <c r="AF29" s="14"/>
      <c r="AG29" s="14"/>
      <c r="AH29" s="13"/>
      <c r="AI29" s="14"/>
      <c r="AJ29" s="2"/>
      <c r="AK29" s="13"/>
      <c r="AL29" s="36"/>
      <c r="AM29" s="34"/>
      <c r="AN29" s="35"/>
      <c r="AO29" s="2"/>
    </row>
    <row r="30" spans="1:41" ht="15.6" customHeight="1" x14ac:dyDescent="0.25">
      <c r="A30" s="87"/>
      <c r="B30" s="87"/>
      <c r="C30" s="12"/>
      <c r="D30" s="15"/>
      <c r="E30" s="16"/>
      <c r="F30" s="2"/>
      <c r="G30" s="16"/>
      <c r="H30" s="44" t="str">
        <f>IF(ISBLANK(H26),"--",H26)</f>
        <v>--</v>
      </c>
      <c r="I30" s="17">
        <v>3</v>
      </c>
      <c r="J30" s="15"/>
      <c r="K30" s="16"/>
      <c r="L30" s="15"/>
      <c r="M30" s="16"/>
      <c r="O30" s="16"/>
      <c r="P30" s="15"/>
      <c r="Q30" s="16"/>
      <c r="R30" s="15"/>
      <c r="S30" s="16"/>
      <c r="T30" s="15"/>
      <c r="U30" s="16"/>
      <c r="V30" s="15"/>
      <c r="W30" s="16"/>
      <c r="X30" s="15"/>
      <c r="Y30" s="11"/>
      <c r="Z30" s="32"/>
      <c r="AA30" s="33"/>
      <c r="AB30" s="34"/>
      <c r="AC30" s="35"/>
      <c r="AD30" s="2"/>
      <c r="AE30" s="14"/>
      <c r="AF30" s="16"/>
      <c r="AG30" s="15"/>
      <c r="AH30" s="16"/>
      <c r="AI30" s="14"/>
      <c r="AJ30" s="2"/>
      <c r="AK30" s="32"/>
      <c r="AL30" s="36"/>
      <c r="AM30" s="34"/>
      <c r="AN30" s="35"/>
      <c r="AO30" s="2"/>
    </row>
    <row r="31" spans="1:41" ht="3" customHeight="1" thickBot="1" x14ac:dyDescent="0.3">
      <c r="A31" s="47"/>
      <c r="B31" s="47"/>
      <c r="C31" s="12"/>
      <c r="D31" s="14"/>
      <c r="E31" s="14"/>
      <c r="F31" s="14"/>
      <c r="G31" s="13"/>
      <c r="H31" s="14"/>
      <c r="I31" s="14"/>
      <c r="J31" s="14"/>
      <c r="K31" s="13"/>
      <c r="L31" s="14"/>
      <c r="M31" s="14"/>
      <c r="N31" s="14"/>
      <c r="O31" s="13"/>
      <c r="P31" s="14"/>
      <c r="Q31" s="14"/>
      <c r="R31" s="14"/>
      <c r="S31" s="13"/>
      <c r="T31" s="14"/>
      <c r="U31" s="14"/>
      <c r="V31" s="14"/>
      <c r="W31" s="13"/>
      <c r="X31" s="15"/>
      <c r="Y31" s="11"/>
      <c r="Z31" s="13"/>
      <c r="AA31" s="36"/>
      <c r="AB31" s="34">
        <v>0</v>
      </c>
      <c r="AC31" s="35"/>
      <c r="AD31" s="2"/>
      <c r="AE31" s="14"/>
      <c r="AF31" s="14"/>
      <c r="AG31" s="14"/>
      <c r="AH31" s="13"/>
      <c r="AI31" s="15"/>
      <c r="AJ31" s="2"/>
      <c r="AK31" s="13"/>
      <c r="AL31" s="34"/>
      <c r="AM31" s="34"/>
      <c r="AN31" s="34"/>
      <c r="AO31" s="2"/>
    </row>
    <row r="32" spans="1:41" ht="15.6" customHeight="1" thickTop="1" thickBot="1" x14ac:dyDescent="0.3">
      <c r="A32" s="54" t="s">
        <v>9</v>
      </c>
      <c r="B32" s="54"/>
      <c r="C32" s="12"/>
      <c r="D32" s="15"/>
      <c r="E32" s="16"/>
      <c r="F32" s="15"/>
      <c r="G32" s="16"/>
      <c r="H32" s="15"/>
      <c r="I32" s="16"/>
      <c r="J32" s="15"/>
      <c r="K32" s="16"/>
      <c r="L32" s="15"/>
      <c r="M32" s="16"/>
      <c r="N32" s="51"/>
      <c r="O32" s="16"/>
      <c r="P32" s="2"/>
      <c r="Q32" s="15"/>
      <c r="R32" s="15"/>
      <c r="S32" s="16"/>
      <c r="T32" s="15"/>
      <c r="U32" s="16"/>
      <c r="V32" s="44" t="str">
        <f>IF(ISNUMBER(N32),N32,"--")</f>
        <v>--</v>
      </c>
      <c r="W32" s="16"/>
      <c r="X32" s="69" t="str">
        <f>IF(COUNT(V32,T28)=2,ROUND(AVERAGE(V32,T28),1),"--")</f>
        <v>--</v>
      </c>
      <c r="Y32" s="11"/>
      <c r="Z32" s="32" t="s">
        <v>27</v>
      </c>
      <c r="AA32" s="36">
        <v>0.125</v>
      </c>
      <c r="AB32" s="34" t="str">
        <f>IF(ISNUMBER(X32),IF(X32-4&lt;0,X32-4,0),"")</f>
        <v/>
      </c>
      <c r="AC32" s="35">
        <f>IF(X32&lt;4,1,0)</f>
        <v>0</v>
      </c>
      <c r="AD32" s="2"/>
      <c r="AE32" s="15"/>
      <c r="AF32" s="16"/>
      <c r="AG32" s="44" t="str">
        <f>IF(ISNUMBER(N32),N32,"--")</f>
        <v>--</v>
      </c>
      <c r="AH32" s="16"/>
      <c r="AI32" s="69" t="str">
        <f>IF(COUNT(AG32,AE24)=2,ROUND(2*AVERAGE(AG32,AE24),0)/2,"--")</f>
        <v>--</v>
      </c>
      <c r="AJ32" s="2"/>
      <c r="AK32" s="32" t="s">
        <v>36</v>
      </c>
      <c r="AL32" s="76"/>
      <c r="AM32" s="79" t="str">
        <f t="shared" ref="AM32" si="1">IF(ISNUMBER(AI32),IF(AI32-4&lt;0,AI32-4,0),"")</f>
        <v/>
      </c>
      <c r="AN32" s="78">
        <f>IF(AI32&lt;4,1,0)</f>
        <v>0</v>
      </c>
      <c r="AO32" s="2"/>
    </row>
    <row r="33" spans="1:41" ht="3" customHeight="1" thickTop="1" thickBot="1" x14ac:dyDescent="0.3">
      <c r="A33" s="47"/>
      <c r="B33" s="47"/>
      <c r="C33" s="12"/>
      <c r="D33" s="14"/>
      <c r="E33" s="12"/>
      <c r="F33" s="14"/>
      <c r="G33" s="12"/>
      <c r="H33" s="14"/>
      <c r="I33" s="12"/>
      <c r="J33" s="14"/>
      <c r="K33" s="13"/>
      <c r="L33" s="14"/>
      <c r="M33" s="14"/>
      <c r="N33" s="14"/>
      <c r="O33" s="13"/>
      <c r="P33" s="14"/>
      <c r="Q33" s="14"/>
      <c r="R33" s="14"/>
      <c r="S33" s="13"/>
      <c r="T33" s="14"/>
      <c r="U33" s="14"/>
      <c r="V33" s="14"/>
      <c r="W33" s="13"/>
      <c r="X33" s="14"/>
      <c r="Y33" s="11"/>
      <c r="Z33" s="13"/>
      <c r="AA33" s="22"/>
      <c r="AB33" s="22"/>
      <c r="AC33" s="22"/>
      <c r="AD33" s="2"/>
      <c r="AE33" s="14"/>
      <c r="AF33" s="14"/>
      <c r="AG33" s="14"/>
      <c r="AH33" s="13"/>
      <c r="AI33" s="14"/>
      <c r="AJ33" s="2"/>
      <c r="AK33" s="13"/>
      <c r="AL33" s="76"/>
      <c r="AM33" s="79"/>
      <c r="AN33" s="78"/>
      <c r="AO33" s="2"/>
    </row>
    <row r="34" spans="1:41" s="2" customFormat="1" ht="15.6" customHeight="1" thickTop="1" thickBot="1" x14ac:dyDescent="0.3">
      <c r="A34" s="53" t="s">
        <v>29</v>
      </c>
      <c r="B34" s="53"/>
      <c r="C34" s="12"/>
      <c r="D34" s="50"/>
      <c r="E34" s="12"/>
      <c r="F34" s="50"/>
      <c r="G34" s="12"/>
      <c r="H34" s="50"/>
      <c r="I34" s="12"/>
      <c r="J34" s="50"/>
      <c r="K34" s="13"/>
      <c r="O34" s="13"/>
      <c r="P34" s="14"/>
      <c r="Q34" s="14"/>
      <c r="R34" s="14"/>
      <c r="S34" s="13"/>
      <c r="T34" s="14"/>
      <c r="U34" s="14"/>
      <c r="V34" s="14"/>
      <c r="W34" s="13"/>
      <c r="X34" s="14"/>
      <c r="Y34" s="14"/>
      <c r="Z34" s="13"/>
      <c r="AA34" s="22"/>
      <c r="AB34" s="22"/>
      <c r="AC34" s="22"/>
      <c r="AE34" s="43" t="str">
        <f>IF(COUNT(D34:N34)&gt;0,ROUND(2*AVERAGE(D34:N34),0)/2,"--")</f>
        <v>--</v>
      </c>
      <c r="AF34" s="14"/>
      <c r="AG34" s="15"/>
      <c r="AH34" s="13"/>
      <c r="AI34" s="69" t="str">
        <f>IF(ISBLANK(AE34),"--",AE34)</f>
        <v>--</v>
      </c>
      <c r="AK34" s="32" t="s">
        <v>36</v>
      </c>
      <c r="AL34" s="37"/>
      <c r="AM34" s="34" t="str">
        <f>IF(ISNUMBER(AI34),IF(AI34-4&lt;0,AI34-4,0),"")</f>
        <v/>
      </c>
      <c r="AN34" s="35">
        <f>IF(AI34&lt;4,1,0)</f>
        <v>0</v>
      </c>
    </row>
    <row r="35" spans="1:41" ht="3" customHeight="1" thickTop="1" thickBot="1" x14ac:dyDescent="0.3">
      <c r="A35" s="47"/>
      <c r="B35" s="47"/>
      <c r="C35" s="12"/>
      <c r="D35" s="14"/>
      <c r="E35" s="12"/>
      <c r="F35" s="14"/>
      <c r="G35" s="12"/>
      <c r="H35" s="14"/>
      <c r="I35" s="12"/>
      <c r="J35" s="14"/>
      <c r="K35" s="13"/>
      <c r="L35" s="14"/>
      <c r="M35" s="14"/>
      <c r="N35" s="14"/>
      <c r="O35" s="13"/>
      <c r="P35" s="14"/>
      <c r="Q35" s="14"/>
      <c r="R35" s="14"/>
      <c r="S35" s="13"/>
      <c r="T35" s="14"/>
      <c r="U35" s="14"/>
      <c r="V35" s="14"/>
      <c r="W35" s="13"/>
      <c r="X35" s="14"/>
      <c r="Y35" s="14"/>
      <c r="Z35" s="13"/>
      <c r="AA35" s="22"/>
      <c r="AB35" s="22"/>
      <c r="AC35" s="22"/>
      <c r="AD35" s="2"/>
      <c r="AE35" s="14"/>
      <c r="AF35" s="14"/>
      <c r="AG35" s="14"/>
      <c r="AH35" s="13"/>
      <c r="AI35" s="14"/>
      <c r="AJ35" s="2"/>
      <c r="AK35" s="13"/>
      <c r="AL35" s="37"/>
      <c r="AM35" s="22"/>
      <c r="AN35" s="22"/>
      <c r="AO35" s="2"/>
    </row>
    <row r="36" spans="1:41" s="2" customFormat="1" ht="15.6" customHeight="1" thickTop="1" thickBot="1" x14ac:dyDescent="0.3">
      <c r="A36" s="53" t="s">
        <v>3</v>
      </c>
      <c r="B36" s="53"/>
      <c r="C36" s="12"/>
      <c r="D36" s="50"/>
      <c r="E36" s="12"/>
      <c r="F36" s="50"/>
      <c r="G36" s="12"/>
      <c r="H36" s="50"/>
      <c r="I36" s="12"/>
      <c r="J36" s="50"/>
      <c r="K36" s="13"/>
      <c r="L36" s="50"/>
      <c r="M36" s="12"/>
      <c r="N36" s="50"/>
      <c r="O36" s="13"/>
      <c r="P36" s="80"/>
      <c r="Q36" s="81"/>
      <c r="R36" s="82"/>
      <c r="S36" s="13"/>
      <c r="T36" s="14"/>
      <c r="U36" s="14"/>
      <c r="V36" s="14"/>
      <c r="W36" s="13"/>
      <c r="X36" s="14"/>
      <c r="Y36" s="14"/>
      <c r="Z36" s="13"/>
      <c r="AA36" s="22"/>
      <c r="AB36" s="22"/>
      <c r="AC36" s="22"/>
      <c r="AE36" s="43" t="str">
        <f>IF(COUNT(D36:N36)&gt;0,ROUND(2*AVERAGE(D36:N36),0)/2,"--")</f>
        <v>--</v>
      </c>
      <c r="AF36" s="14"/>
      <c r="AG36" s="43" t="str">
        <f>IF(ISNUMBER(P36),P36,"--")</f>
        <v>--</v>
      </c>
      <c r="AH36" s="13"/>
      <c r="AI36" s="69" t="str">
        <f>IF(COUNT(AE36:AG36)=2,ROUND(2*AVERAGE(AE36:AG36),0)/2,"--")</f>
        <v>--</v>
      </c>
      <c r="AK36" s="32" t="s">
        <v>36</v>
      </c>
      <c r="AL36" s="37"/>
      <c r="AM36" s="34" t="str">
        <f>IF(ISNUMBER(AI36),IF(AI36-4&lt;0,AI36-4,0),"")</f>
        <v/>
      </c>
      <c r="AN36" s="35">
        <f>IF(AI36&lt;4,1,0)</f>
        <v>0</v>
      </c>
    </row>
    <row r="37" spans="1:41" ht="3" customHeight="1" thickTop="1" thickBot="1" x14ac:dyDescent="0.3">
      <c r="A37" s="47"/>
      <c r="B37" s="47"/>
      <c r="C37" s="12"/>
      <c r="D37" s="14"/>
      <c r="E37" s="12"/>
      <c r="F37" s="14"/>
      <c r="G37" s="12"/>
      <c r="H37" s="14"/>
      <c r="I37" s="12"/>
      <c r="J37" s="14"/>
      <c r="K37" s="13"/>
      <c r="L37" s="14"/>
      <c r="M37" s="14"/>
      <c r="N37" s="14"/>
      <c r="O37" s="13"/>
      <c r="P37" s="14"/>
      <c r="Q37" s="14"/>
      <c r="R37" s="14"/>
      <c r="S37" s="13"/>
      <c r="T37" s="14"/>
      <c r="U37" s="14"/>
      <c r="V37" s="14"/>
      <c r="W37" s="13"/>
      <c r="X37" s="14"/>
      <c r="Y37" s="14"/>
      <c r="Z37" s="13"/>
      <c r="AA37" s="22"/>
      <c r="AB37" s="22"/>
      <c r="AC37" s="22"/>
      <c r="AD37" s="2"/>
      <c r="AE37" s="14"/>
      <c r="AF37" s="14"/>
      <c r="AG37" s="14"/>
      <c r="AH37" s="13"/>
      <c r="AI37" s="14"/>
      <c r="AJ37" s="2"/>
      <c r="AK37" s="13"/>
      <c r="AL37" s="37"/>
      <c r="AM37" s="22"/>
      <c r="AN37" s="22"/>
      <c r="AO37" s="2"/>
    </row>
    <row r="38" spans="1:41" s="2" customFormat="1" ht="15.6" customHeight="1" thickTop="1" thickBot="1" x14ac:dyDescent="0.3">
      <c r="A38" s="53" t="s">
        <v>30</v>
      </c>
      <c r="B38" s="53"/>
      <c r="C38" s="12"/>
      <c r="D38" s="14"/>
      <c r="E38" s="12"/>
      <c r="F38" s="14"/>
      <c r="G38" s="12"/>
      <c r="H38" s="14"/>
      <c r="I38" s="12"/>
      <c r="J38" s="14"/>
      <c r="K38" s="13"/>
      <c r="L38" s="50"/>
      <c r="M38" s="14"/>
      <c r="N38" s="50"/>
      <c r="O38" s="13"/>
      <c r="P38" s="14"/>
      <c r="Q38" s="14"/>
      <c r="R38" s="14"/>
      <c r="S38" s="13"/>
      <c r="T38" s="14"/>
      <c r="U38" s="14"/>
      <c r="V38" s="14"/>
      <c r="W38" s="13"/>
      <c r="X38" s="14"/>
      <c r="Y38" s="14"/>
      <c r="Z38" s="13"/>
      <c r="AA38" s="22"/>
      <c r="AB38" s="22"/>
      <c r="AC38" s="22"/>
      <c r="AE38" s="14" t="str">
        <f>IF(COUNT(D38:N38)&gt;0,ROUND(2*AVERAGE(D38:N38),0)/2,"--")</f>
        <v>--</v>
      </c>
      <c r="AF38" s="14"/>
      <c r="AG38" s="14"/>
      <c r="AH38" s="13"/>
      <c r="AI38" s="69" t="str">
        <f>IF(ISBLANK(AE38),"--",AE38)</f>
        <v>--</v>
      </c>
      <c r="AK38" s="32" t="s">
        <v>36</v>
      </c>
      <c r="AL38" s="76"/>
      <c r="AM38" s="79" t="str">
        <f t="shared" ref="AM38" si="2">IF(ISNUMBER(AI38),IF(AI38-4&lt;0,AI38-4,0),"")</f>
        <v/>
      </c>
      <c r="AN38" s="78">
        <f>IF(AI38&lt;4,1,0)</f>
        <v>0</v>
      </c>
    </row>
    <row r="39" spans="1:41" ht="3" customHeight="1" thickTop="1" x14ac:dyDescent="0.25">
      <c r="A39" s="10"/>
      <c r="B39" s="10"/>
      <c r="C39" s="12"/>
      <c r="D39" s="14"/>
      <c r="E39" s="12"/>
      <c r="F39" s="14"/>
      <c r="G39" s="12"/>
      <c r="H39" s="14"/>
      <c r="I39" s="12"/>
      <c r="J39" s="14"/>
      <c r="K39" s="13"/>
      <c r="L39" s="14"/>
      <c r="M39" s="14"/>
      <c r="N39" s="14"/>
      <c r="O39" s="13"/>
      <c r="P39" s="14"/>
      <c r="Q39" s="14"/>
      <c r="R39" s="14"/>
      <c r="S39" s="13"/>
      <c r="T39" s="14"/>
      <c r="U39" s="14"/>
      <c r="V39" s="14"/>
      <c r="W39" s="13"/>
      <c r="X39" s="14"/>
      <c r="Y39" s="14"/>
      <c r="Z39" s="13"/>
      <c r="AA39" s="22"/>
      <c r="AB39" s="22"/>
      <c r="AC39" s="22"/>
      <c r="AD39" s="2"/>
      <c r="AE39" s="14"/>
      <c r="AF39" s="14"/>
      <c r="AG39" s="14"/>
      <c r="AH39" s="13"/>
      <c r="AI39" s="14"/>
      <c r="AJ39" s="2"/>
      <c r="AK39" s="13"/>
      <c r="AL39" s="76"/>
      <c r="AM39" s="79"/>
      <c r="AN39" s="78"/>
      <c r="AO39" s="2"/>
    </row>
    <row r="40" spans="1:41" ht="15.6" customHeight="1" x14ac:dyDescent="0.25">
      <c r="A40" s="10"/>
      <c r="B40" s="10"/>
      <c r="C40" s="12"/>
      <c r="D40" s="14"/>
      <c r="E40" s="12"/>
      <c r="F40" s="14"/>
      <c r="G40" s="12"/>
      <c r="H40" s="14"/>
      <c r="I40" s="12"/>
      <c r="J40" s="14"/>
      <c r="K40" s="13"/>
      <c r="L40" s="14"/>
      <c r="M40" s="14"/>
      <c r="N40" s="14"/>
      <c r="O40" s="13"/>
      <c r="P40" s="85" t="s">
        <v>38</v>
      </c>
      <c r="Q40" s="85"/>
      <c r="R40" s="85"/>
      <c r="S40" s="61"/>
      <c r="T40" s="59"/>
      <c r="U40" s="59"/>
      <c r="V40" s="59"/>
      <c r="W40" s="13"/>
      <c r="X40" s="14"/>
      <c r="Y40" s="14"/>
      <c r="Z40" s="13"/>
      <c r="AA40" s="22"/>
      <c r="AB40" s="22"/>
      <c r="AC40" s="22"/>
      <c r="AD40" s="2"/>
      <c r="AE40" s="59"/>
      <c r="AF40" s="11"/>
      <c r="AG40" s="62" t="s">
        <v>44</v>
      </c>
      <c r="AH40" s="13"/>
      <c r="AI40" s="14"/>
      <c r="AJ40" s="2"/>
      <c r="AK40" s="13"/>
      <c r="AL40" s="11"/>
      <c r="AM40" s="22"/>
      <c r="AN40" s="22"/>
      <c r="AO40" s="2"/>
    </row>
    <row r="41" spans="1:41" ht="3" customHeight="1" thickBot="1" x14ac:dyDescent="0.3">
      <c r="A41" s="10"/>
      <c r="B41" s="10"/>
      <c r="C41" s="12"/>
      <c r="D41" s="14"/>
      <c r="E41" s="12"/>
      <c r="F41" s="14"/>
      <c r="G41" s="12"/>
      <c r="H41" s="14"/>
      <c r="I41" s="12"/>
      <c r="J41" s="14"/>
      <c r="K41" s="13"/>
      <c r="L41" s="14"/>
      <c r="M41" s="14"/>
      <c r="N41" s="14"/>
      <c r="O41" s="13"/>
      <c r="P41" s="62"/>
      <c r="Q41" s="62"/>
      <c r="R41" s="62"/>
      <c r="S41" s="61"/>
      <c r="T41" s="59"/>
      <c r="U41" s="59"/>
      <c r="V41" s="59"/>
      <c r="W41" s="13"/>
      <c r="X41" s="14"/>
      <c r="Y41" s="14"/>
      <c r="Z41" s="13"/>
      <c r="AA41" s="22"/>
      <c r="AB41" s="22"/>
      <c r="AC41" s="22"/>
      <c r="AD41" s="2"/>
      <c r="AE41" s="11"/>
      <c r="AF41" s="11"/>
      <c r="AG41" s="59"/>
      <c r="AH41" s="13"/>
      <c r="AI41" s="14"/>
      <c r="AJ41" s="2"/>
      <c r="AK41" s="13"/>
      <c r="AL41" s="11"/>
      <c r="AM41" s="22"/>
      <c r="AN41" s="22"/>
      <c r="AO41" s="2"/>
    </row>
    <row r="42" spans="1:41" s="2" customFormat="1" ht="15.6" customHeight="1" thickTop="1" thickBot="1" x14ac:dyDescent="0.3">
      <c r="A42" s="48" t="s">
        <v>43</v>
      </c>
      <c r="B42" s="10"/>
      <c r="C42" s="12"/>
      <c r="D42" s="14"/>
      <c r="E42" s="12"/>
      <c r="F42" s="14"/>
      <c r="G42" s="12"/>
      <c r="H42" s="14"/>
      <c r="I42" s="12"/>
      <c r="J42" s="14"/>
      <c r="K42" s="13"/>
      <c r="L42" s="14"/>
      <c r="M42" s="14"/>
      <c r="O42" s="19"/>
      <c r="P42" s="85" t="s">
        <v>39</v>
      </c>
      <c r="Q42" s="85"/>
      <c r="R42" s="85"/>
      <c r="S42" s="47"/>
      <c r="T42" s="62"/>
      <c r="U42" s="62"/>
      <c r="V42" s="62" t="s">
        <v>20</v>
      </c>
      <c r="W42" s="14"/>
      <c r="X42" s="69" t="str">
        <f>IF(COUNT(X8:X32)=7,ROUND(SUMPRODUCT(X8:X32,AA8:AA32),1),"--")</f>
        <v>--</v>
      </c>
      <c r="Y42" s="14"/>
      <c r="Z42" s="13"/>
      <c r="AA42" s="22"/>
      <c r="AB42" s="22" t="b">
        <f>X42&gt;=4</f>
        <v>1</v>
      </c>
      <c r="AE42" s="10"/>
      <c r="AF42" s="10"/>
      <c r="AG42" s="62" t="s">
        <v>20</v>
      </c>
      <c r="AH42" s="13"/>
      <c r="AI42" s="69" t="str">
        <f>IF(COUNT(AI8:AI39)=9,ROUND(AVERAGE(AI8:AI39),1),"--")</f>
        <v>--</v>
      </c>
      <c r="AK42" s="13"/>
      <c r="AL42" s="11"/>
      <c r="AM42" s="22" t="b">
        <f>AI42&gt;=4</f>
        <v>1</v>
      </c>
    </row>
    <row r="43" spans="1:41" ht="3" customHeight="1" thickTop="1" thickBot="1" x14ac:dyDescent="0.3">
      <c r="A43" s="49"/>
      <c r="B43" s="10"/>
      <c r="C43" s="12"/>
      <c r="D43" s="14"/>
      <c r="E43" s="12"/>
      <c r="F43" s="14"/>
      <c r="G43" s="12"/>
      <c r="H43" s="14"/>
      <c r="I43" s="12"/>
      <c r="J43" s="14"/>
      <c r="K43" s="13"/>
      <c r="L43" s="14"/>
      <c r="M43" s="14"/>
      <c r="O43" s="20"/>
      <c r="P43" s="62"/>
      <c r="Q43" s="62"/>
      <c r="R43" s="62"/>
      <c r="S43" s="63"/>
      <c r="T43" s="62"/>
      <c r="U43" s="62"/>
      <c r="V43" s="62"/>
      <c r="W43" s="13"/>
      <c r="X43" s="22"/>
      <c r="Y43" s="22"/>
      <c r="Z43" s="13"/>
      <c r="AA43" s="22"/>
      <c r="AB43" s="22"/>
      <c r="AC43" s="22"/>
      <c r="AD43" s="25"/>
      <c r="AE43" s="46"/>
      <c r="AF43" s="46"/>
      <c r="AG43" s="62"/>
      <c r="AH43" s="13"/>
      <c r="AI43" s="22"/>
      <c r="AJ43" s="2"/>
      <c r="AK43" s="13"/>
      <c r="AL43" s="11"/>
      <c r="AM43" s="22"/>
      <c r="AN43" s="22"/>
      <c r="AO43" s="2"/>
    </row>
    <row r="44" spans="1:41" s="2" customFormat="1" ht="15.6" customHeight="1" thickTop="1" thickBot="1" x14ac:dyDescent="0.3">
      <c r="A44" s="48" t="s">
        <v>37</v>
      </c>
      <c r="C44" s="12"/>
      <c r="D44" s="14"/>
      <c r="E44" s="12"/>
      <c r="F44" s="14"/>
      <c r="G44" s="12"/>
      <c r="H44" s="14"/>
      <c r="I44" s="12"/>
      <c r="J44" s="14"/>
      <c r="K44" s="13"/>
      <c r="L44" s="14"/>
      <c r="M44" s="14"/>
      <c r="O44" s="19"/>
      <c r="P44" s="85" t="s">
        <v>40</v>
      </c>
      <c r="Q44" s="85"/>
      <c r="R44" s="85"/>
      <c r="S44" s="47"/>
      <c r="T44" s="62"/>
      <c r="U44" s="62"/>
      <c r="V44" s="62" t="s">
        <v>21</v>
      </c>
      <c r="W44" s="14"/>
      <c r="X44" s="69" t="str">
        <f>IF(ISNUMBER(X42),AA44,"--")</f>
        <v>--</v>
      </c>
      <c r="Y44" s="14"/>
      <c r="Z44" s="13"/>
      <c r="AA44" s="22">
        <f>ABS(SUM(AB8:AB32))</f>
        <v>0</v>
      </c>
      <c r="AB44" s="22" t="b">
        <f>AA44&lt;=2</f>
        <v>1</v>
      </c>
      <c r="AE44" s="10"/>
      <c r="AF44" s="10"/>
      <c r="AG44" s="62" t="s">
        <v>21</v>
      </c>
      <c r="AH44" s="13"/>
      <c r="AI44" s="69" t="str">
        <f>IF(ISNUMBER(AI42),AL44,"--")</f>
        <v>--</v>
      </c>
      <c r="AK44" s="13"/>
      <c r="AL44" s="11">
        <f>ABS(SUM(AM8:AM39))</f>
        <v>0</v>
      </c>
      <c r="AM44" s="22" t="b">
        <f>AL44&lt;=2</f>
        <v>1</v>
      </c>
    </row>
    <row r="45" spans="1:41" ht="3" customHeight="1" thickTop="1" thickBot="1" x14ac:dyDescent="0.3">
      <c r="A45" s="10"/>
      <c r="B45" s="10"/>
      <c r="C45" s="12"/>
      <c r="D45" s="14"/>
      <c r="E45" s="12"/>
      <c r="F45" s="14"/>
      <c r="G45" s="12"/>
      <c r="H45" s="14"/>
      <c r="I45" s="12"/>
      <c r="J45" s="14"/>
      <c r="K45" s="13"/>
      <c r="L45" s="14"/>
      <c r="M45" s="14"/>
      <c r="O45" s="20"/>
      <c r="P45" s="62"/>
      <c r="Q45" s="62"/>
      <c r="R45" s="62"/>
      <c r="S45" s="63"/>
      <c r="T45" s="62"/>
      <c r="U45" s="62"/>
      <c r="V45" s="62"/>
      <c r="W45" s="13"/>
      <c r="X45" s="22"/>
      <c r="Y45" s="22"/>
      <c r="Z45" s="13"/>
      <c r="AA45" s="22"/>
      <c r="AB45" s="22"/>
      <c r="AC45" s="22"/>
      <c r="AD45" s="25"/>
      <c r="AE45" s="46"/>
      <c r="AF45" s="46"/>
      <c r="AG45" s="62"/>
      <c r="AH45" s="13"/>
      <c r="AI45" s="22"/>
      <c r="AJ45" s="2"/>
      <c r="AK45" s="13"/>
      <c r="AL45" s="11"/>
      <c r="AM45" s="22"/>
      <c r="AN45" s="22"/>
      <c r="AO45" s="2"/>
    </row>
    <row r="46" spans="1:41" s="2" customFormat="1" ht="15.6" customHeight="1" thickTop="1" thickBot="1" x14ac:dyDescent="0.3">
      <c r="A46" s="64"/>
      <c r="B46" s="10"/>
      <c r="C46" s="12"/>
      <c r="E46" s="21"/>
      <c r="G46" s="12"/>
      <c r="I46" s="12"/>
      <c r="J46" s="14"/>
      <c r="K46" s="13"/>
      <c r="L46" s="15"/>
      <c r="M46" s="14"/>
      <c r="O46" s="19"/>
      <c r="P46" s="85" t="s">
        <v>41</v>
      </c>
      <c r="Q46" s="85"/>
      <c r="R46" s="85"/>
      <c r="S46" s="47"/>
      <c r="T46" s="62"/>
      <c r="U46" s="62"/>
      <c r="V46" s="62" t="s">
        <v>25</v>
      </c>
      <c r="W46" s="14"/>
      <c r="X46" s="69" t="str">
        <f>IF(ISNUMBER(X44),AA46,"--")</f>
        <v>--</v>
      </c>
      <c r="Y46" s="14"/>
      <c r="Z46" s="13"/>
      <c r="AA46" s="35">
        <f>SUM(AC8:AC32)</f>
        <v>0</v>
      </c>
      <c r="AB46" s="22" t="b">
        <f>AA46&lt;=2</f>
        <v>1</v>
      </c>
      <c r="AE46" s="10"/>
      <c r="AF46" s="10"/>
      <c r="AG46" s="62" t="s">
        <v>25</v>
      </c>
      <c r="AH46" s="13"/>
      <c r="AI46" s="69" t="str">
        <f>IF(ISNUMBER(AI44),AL46,"--")</f>
        <v>--</v>
      </c>
      <c r="AK46" s="13"/>
      <c r="AL46" s="38">
        <f>SUM(AN8:AN39)</f>
        <v>0</v>
      </c>
      <c r="AM46" s="22" t="b">
        <f>AL46&lt;=2</f>
        <v>1</v>
      </c>
    </row>
    <row r="47" spans="1:41" s="2" customFormat="1" ht="3" customHeight="1" thickTop="1" x14ac:dyDescent="0.25">
      <c r="A47" s="10"/>
      <c r="B47" s="10"/>
      <c r="C47" s="12"/>
      <c r="D47" s="14"/>
      <c r="E47" s="12"/>
      <c r="F47" s="14"/>
      <c r="G47" s="12"/>
      <c r="H47" s="14"/>
      <c r="I47" s="12"/>
      <c r="J47" s="14"/>
      <c r="K47" s="13"/>
      <c r="L47" s="14"/>
      <c r="M47" s="14"/>
      <c r="N47" s="14"/>
      <c r="O47" s="13"/>
      <c r="P47" s="18"/>
      <c r="Q47" s="18"/>
      <c r="R47" s="18"/>
      <c r="S47" s="13"/>
      <c r="T47" s="14"/>
      <c r="U47" s="14"/>
      <c r="V47" s="14"/>
      <c r="W47" s="13"/>
      <c r="X47" s="14"/>
      <c r="Y47" s="14"/>
      <c r="Z47" s="13"/>
      <c r="AA47" s="22"/>
      <c r="AE47" s="14"/>
      <c r="AF47" s="14"/>
      <c r="AG47" s="14"/>
      <c r="AH47" s="13"/>
      <c r="AI47" s="14"/>
      <c r="AK47" s="13"/>
      <c r="AL47" s="11"/>
      <c r="AO47" s="22"/>
    </row>
    <row r="48" spans="1:41" s="2" customFormat="1" ht="24.75" customHeight="1" x14ac:dyDescent="0.2">
      <c r="A48" s="52" t="s">
        <v>46</v>
      </c>
      <c r="B48" s="23"/>
      <c r="C48" s="12"/>
      <c r="D48" s="14"/>
      <c r="E48" s="12"/>
      <c r="F48" s="14"/>
      <c r="G48" s="12"/>
      <c r="H48" s="14"/>
      <c r="I48" s="12"/>
      <c r="J48" s="24"/>
      <c r="K48" s="13"/>
      <c r="L48" s="14"/>
      <c r="M48" s="14"/>
      <c r="N48" s="14"/>
      <c r="O48" s="13"/>
      <c r="P48" s="25"/>
      <c r="Q48" s="26"/>
      <c r="R48" s="26"/>
      <c r="S48" s="40"/>
      <c r="T48" s="84" t="str">
        <f>IF(ISNUMBER(X42),IF(AND(AB42,AB44,AB46),"EFZ bestanden","EFZ nicht bestanden"),"unvollständige Angaben")</f>
        <v>unvollständige Angaben</v>
      </c>
      <c r="U48" s="84"/>
      <c r="V48" s="84"/>
      <c r="W48" s="84"/>
      <c r="X48" s="84"/>
      <c r="Y48" s="84"/>
      <c r="Z48" s="39"/>
      <c r="AA48" s="39"/>
      <c r="AB48" s="39"/>
      <c r="AC48" s="12"/>
      <c r="AE48" s="84" t="str">
        <f>IF(ISNUMBER(AI42),IF(AND(AM42,AM44,AM46),"BM bestanden","BM nicht bestanden"),"unvollständige Angaben")</f>
        <v>unvollständige Angaben</v>
      </c>
      <c r="AF48" s="84"/>
      <c r="AG48" s="84"/>
      <c r="AH48" s="84"/>
      <c r="AI48" s="84"/>
      <c r="AK48" s="39"/>
      <c r="AL48" s="9"/>
      <c r="AM48" s="39"/>
      <c r="AN48" s="12"/>
      <c r="AO48" s="22"/>
    </row>
    <row r="49" spans="1:41" x14ac:dyDescent="0.25">
      <c r="A49" s="10"/>
      <c r="B49" s="10"/>
      <c r="D49" s="2"/>
      <c r="E49" s="2"/>
      <c r="F49" s="2"/>
      <c r="G49" s="2"/>
      <c r="H49" s="2"/>
      <c r="J49" s="2"/>
      <c r="L49" s="2"/>
      <c r="M49" s="2"/>
      <c r="P49" s="2"/>
      <c r="Q49" s="2"/>
      <c r="T49" s="2"/>
      <c r="U49" s="2"/>
      <c r="X49" s="2"/>
      <c r="Y49" s="2"/>
      <c r="AA49" s="22"/>
      <c r="AB49" s="22"/>
      <c r="AC49" s="22"/>
      <c r="AD49" s="2"/>
      <c r="AE49" s="2"/>
      <c r="AF49" s="2"/>
      <c r="AI49" s="2"/>
      <c r="AJ49" s="2"/>
      <c r="AL49" s="11"/>
      <c r="AM49" s="22"/>
      <c r="AN49" s="22"/>
      <c r="AO49" s="2"/>
    </row>
    <row r="50" spans="1:41" hidden="1" x14ac:dyDescent="0.25">
      <c r="A50" s="10"/>
      <c r="B50" s="10"/>
      <c r="D50" s="2"/>
      <c r="E50" s="2"/>
      <c r="F50" s="2"/>
      <c r="G50" s="2"/>
      <c r="H50" s="2"/>
      <c r="J50" s="2"/>
      <c r="L50" s="2"/>
      <c r="M50" s="2"/>
      <c r="P50" s="2"/>
      <c r="Q50" s="2"/>
      <c r="T50" s="2"/>
      <c r="U50" s="2"/>
      <c r="X50" s="2"/>
      <c r="Y50" s="2"/>
      <c r="AA50" s="22"/>
      <c r="AB50" s="22"/>
      <c r="AC50" s="22"/>
      <c r="AD50" s="2"/>
      <c r="AE50" s="2"/>
      <c r="AF50" s="2"/>
      <c r="AI50" s="2"/>
      <c r="AJ50" s="2"/>
      <c r="AL50" s="11"/>
      <c r="AM50" s="22"/>
      <c r="AN50" s="22"/>
      <c r="AO50" s="2"/>
    </row>
    <row r="51" spans="1:41" hidden="1" x14ac:dyDescent="0.25">
      <c r="A51" s="42">
        <v>1</v>
      </c>
      <c r="B51" s="42"/>
      <c r="D51" s="2"/>
      <c r="E51" s="2"/>
      <c r="F51" s="2"/>
      <c r="G51" s="2"/>
      <c r="H51" s="2"/>
      <c r="J51" s="2"/>
      <c r="L51" s="2"/>
      <c r="M51" s="2"/>
      <c r="P51" s="2"/>
      <c r="Q51" s="2"/>
      <c r="T51" s="2"/>
      <c r="U51" s="2"/>
      <c r="X51" s="2"/>
      <c r="Y51" s="2"/>
      <c r="AA51" s="22"/>
      <c r="AB51" s="22"/>
      <c r="AC51" s="22"/>
      <c r="AD51" s="2"/>
      <c r="AE51" s="2"/>
      <c r="AF51" s="2"/>
      <c r="AI51" s="2"/>
      <c r="AJ51" s="2"/>
      <c r="AL51" s="11"/>
      <c r="AM51" s="22"/>
      <c r="AN51" s="22"/>
      <c r="AO51" s="2"/>
    </row>
    <row r="52" spans="1:41" hidden="1" x14ac:dyDescent="0.25">
      <c r="A52" s="42">
        <v>1.5</v>
      </c>
      <c r="B52" s="42"/>
      <c r="D52" s="2"/>
      <c r="E52" s="2"/>
      <c r="F52" s="2"/>
      <c r="G52" s="2"/>
      <c r="H52" s="2"/>
      <c r="J52" s="2"/>
      <c r="L52" s="2"/>
      <c r="M52" s="2"/>
      <c r="P52" s="2"/>
      <c r="Q52" s="2"/>
      <c r="T52" s="2"/>
      <c r="U52" s="2"/>
      <c r="X52" s="2"/>
      <c r="Y52" s="2"/>
      <c r="AA52" s="22"/>
      <c r="AB52" s="22"/>
      <c r="AC52" s="22"/>
      <c r="AD52" s="2"/>
      <c r="AE52" s="2"/>
      <c r="AF52" s="2"/>
      <c r="AI52" s="2"/>
      <c r="AJ52" s="2"/>
      <c r="AL52" s="11"/>
      <c r="AM52" s="22"/>
      <c r="AN52" s="22"/>
      <c r="AO52" s="2"/>
    </row>
    <row r="53" spans="1:41" hidden="1" x14ac:dyDescent="0.25">
      <c r="A53" s="42">
        <v>2</v>
      </c>
      <c r="B53" s="42"/>
      <c r="D53" s="2"/>
      <c r="E53" s="2"/>
      <c r="F53" s="2"/>
      <c r="G53" s="2"/>
      <c r="H53" s="2"/>
      <c r="J53" s="2"/>
      <c r="L53" s="2"/>
      <c r="M53" s="2"/>
      <c r="P53" s="2"/>
      <c r="Q53" s="2"/>
      <c r="T53" s="2"/>
      <c r="U53" s="2"/>
      <c r="X53" s="2"/>
      <c r="Y53" s="2"/>
      <c r="AA53" s="22"/>
      <c r="AB53" s="22"/>
      <c r="AC53" s="22"/>
      <c r="AD53" s="2"/>
      <c r="AE53" s="2"/>
      <c r="AF53" s="2"/>
      <c r="AI53" s="2"/>
      <c r="AJ53" s="2"/>
      <c r="AL53" s="11"/>
      <c r="AM53" s="22"/>
      <c r="AN53" s="22"/>
      <c r="AO53" s="2"/>
    </row>
    <row r="54" spans="1:41" hidden="1" x14ac:dyDescent="0.25">
      <c r="A54" s="42">
        <v>2.5</v>
      </c>
      <c r="B54" s="42"/>
      <c r="D54" s="2"/>
      <c r="E54" s="2"/>
      <c r="F54" s="2"/>
      <c r="G54" s="2"/>
      <c r="H54" s="2"/>
      <c r="J54" s="2"/>
      <c r="L54" s="2"/>
      <c r="M54" s="2"/>
      <c r="P54" s="2"/>
      <c r="Q54" s="2"/>
      <c r="T54" s="2"/>
      <c r="U54" s="2"/>
      <c r="X54" s="2"/>
      <c r="Y54" s="2"/>
      <c r="AA54" s="22"/>
      <c r="AB54" s="22"/>
      <c r="AC54" s="22"/>
      <c r="AD54" s="2"/>
      <c r="AE54" s="2"/>
      <c r="AF54" s="2"/>
      <c r="AI54" s="2"/>
      <c r="AJ54" s="2"/>
      <c r="AL54" s="11"/>
      <c r="AM54" s="22"/>
      <c r="AN54" s="22"/>
      <c r="AO54" s="2"/>
    </row>
    <row r="55" spans="1:41" hidden="1" x14ac:dyDescent="0.25">
      <c r="A55" s="42">
        <v>3</v>
      </c>
      <c r="B55" s="42"/>
      <c r="D55" s="2"/>
      <c r="E55" s="2"/>
      <c r="F55" s="2"/>
      <c r="G55" s="2"/>
      <c r="H55" s="2"/>
      <c r="J55" s="2"/>
      <c r="L55" s="2"/>
      <c r="M55" s="2"/>
      <c r="P55" s="2"/>
      <c r="Q55" s="2"/>
      <c r="T55" s="2"/>
      <c r="U55" s="2"/>
      <c r="X55" s="2"/>
      <c r="Y55" s="2"/>
      <c r="AA55" s="22"/>
      <c r="AB55" s="22"/>
      <c r="AC55" s="22"/>
      <c r="AD55" s="2"/>
      <c r="AE55" s="2"/>
      <c r="AF55" s="2"/>
      <c r="AI55" s="2"/>
      <c r="AJ55" s="2"/>
      <c r="AL55" s="11"/>
      <c r="AM55" s="22"/>
      <c r="AN55" s="22"/>
      <c r="AO55" s="2"/>
    </row>
    <row r="56" spans="1:41" hidden="1" x14ac:dyDescent="0.25">
      <c r="A56" s="42">
        <v>3.5</v>
      </c>
      <c r="B56" s="42"/>
      <c r="D56" s="2"/>
      <c r="E56" s="2"/>
      <c r="F56" s="2"/>
      <c r="G56" s="2"/>
      <c r="H56" s="2"/>
      <c r="J56" s="2"/>
      <c r="L56" s="2"/>
      <c r="M56" s="2"/>
      <c r="P56" s="2"/>
      <c r="Q56" s="2"/>
      <c r="T56" s="2"/>
      <c r="U56" s="2"/>
      <c r="X56" s="2"/>
      <c r="Y56" s="2"/>
      <c r="AA56" s="22"/>
      <c r="AB56" s="22"/>
      <c r="AC56" s="22"/>
      <c r="AD56" s="2"/>
      <c r="AE56" s="2"/>
      <c r="AF56" s="2"/>
      <c r="AI56" s="2"/>
      <c r="AJ56" s="2"/>
      <c r="AL56" s="11"/>
      <c r="AM56" s="22"/>
      <c r="AN56" s="22"/>
      <c r="AO56" s="2"/>
    </row>
    <row r="57" spans="1:41" hidden="1" x14ac:dyDescent="0.25">
      <c r="A57" s="42">
        <v>4</v>
      </c>
      <c r="B57" s="42"/>
      <c r="D57" s="2"/>
      <c r="E57" s="2"/>
      <c r="F57" s="2"/>
      <c r="G57" s="2"/>
      <c r="H57" s="2"/>
      <c r="J57" s="2"/>
      <c r="L57" s="2"/>
      <c r="M57" s="2"/>
      <c r="P57" s="2"/>
      <c r="Q57" s="2"/>
      <c r="T57" s="2"/>
      <c r="U57" s="2"/>
      <c r="X57" s="2"/>
      <c r="Y57" s="2"/>
      <c r="AA57" s="22"/>
      <c r="AB57" s="22"/>
      <c r="AC57" s="22"/>
      <c r="AD57" s="2"/>
      <c r="AE57" s="2"/>
      <c r="AF57" s="2"/>
      <c r="AI57" s="2"/>
      <c r="AJ57" s="2"/>
      <c r="AL57" s="11"/>
      <c r="AM57" s="22"/>
      <c r="AN57" s="22"/>
      <c r="AO57" s="2"/>
    </row>
    <row r="58" spans="1:41" hidden="1" x14ac:dyDescent="0.25">
      <c r="A58" s="42">
        <v>4.5</v>
      </c>
      <c r="B58" s="42"/>
      <c r="D58" s="2"/>
      <c r="E58" s="2"/>
      <c r="F58" s="2"/>
      <c r="G58" s="2"/>
      <c r="H58" s="2"/>
      <c r="J58" s="2"/>
      <c r="L58" s="2"/>
      <c r="M58" s="2"/>
      <c r="P58" s="2"/>
      <c r="Q58" s="2"/>
      <c r="T58" s="2"/>
      <c r="U58" s="2"/>
      <c r="X58" s="2"/>
      <c r="Y58" s="2"/>
      <c r="AA58" s="22"/>
      <c r="AB58" s="22"/>
      <c r="AC58" s="22"/>
      <c r="AD58" s="2"/>
      <c r="AE58" s="2"/>
      <c r="AF58" s="2"/>
      <c r="AI58" s="2"/>
      <c r="AJ58" s="2"/>
      <c r="AL58" s="11"/>
      <c r="AM58" s="22"/>
      <c r="AN58" s="22"/>
      <c r="AO58" s="2"/>
    </row>
    <row r="59" spans="1:41" hidden="1" x14ac:dyDescent="0.25">
      <c r="A59" s="42">
        <v>5</v>
      </c>
      <c r="B59" s="42"/>
      <c r="D59" s="2"/>
      <c r="E59" s="2"/>
      <c r="F59" s="2"/>
      <c r="G59" s="2"/>
      <c r="H59" s="2"/>
      <c r="J59" s="2"/>
      <c r="L59" s="2"/>
      <c r="M59" s="2"/>
      <c r="P59" s="2"/>
      <c r="Q59" s="2"/>
      <c r="T59" s="2"/>
      <c r="U59" s="2"/>
      <c r="X59" s="2"/>
      <c r="Y59" s="2"/>
      <c r="AA59" s="22"/>
      <c r="AB59" s="22"/>
      <c r="AC59" s="22"/>
      <c r="AD59" s="2"/>
      <c r="AE59" s="2"/>
      <c r="AF59" s="2"/>
      <c r="AI59" s="2"/>
      <c r="AJ59" s="2"/>
      <c r="AL59" s="11"/>
      <c r="AM59" s="22"/>
      <c r="AN59" s="22"/>
      <c r="AO59" s="2"/>
    </row>
    <row r="60" spans="1:41" hidden="1" x14ac:dyDescent="0.25">
      <c r="A60" s="42">
        <v>5.5</v>
      </c>
      <c r="B60" s="42"/>
      <c r="D60" s="2"/>
      <c r="E60" s="2"/>
      <c r="F60" s="2"/>
      <c r="G60" s="2"/>
      <c r="H60" s="2"/>
      <c r="J60" s="2"/>
      <c r="L60" s="2"/>
      <c r="M60" s="2"/>
      <c r="P60" s="2"/>
      <c r="Q60" s="2"/>
      <c r="T60" s="2"/>
      <c r="U60" s="2"/>
      <c r="X60" s="2"/>
      <c r="Y60" s="2"/>
      <c r="AA60" s="22"/>
      <c r="AB60" s="22"/>
      <c r="AC60" s="22"/>
      <c r="AD60" s="2"/>
      <c r="AE60" s="2"/>
      <c r="AF60" s="2"/>
      <c r="AI60" s="2"/>
      <c r="AJ60" s="2"/>
      <c r="AL60" s="11"/>
      <c r="AM60" s="22"/>
      <c r="AN60" s="22"/>
      <c r="AO60" s="2"/>
    </row>
    <row r="61" spans="1:41" hidden="1" x14ac:dyDescent="0.25">
      <c r="A61" s="42">
        <v>6</v>
      </c>
      <c r="B61" s="42"/>
      <c r="D61" s="2"/>
      <c r="E61" s="2"/>
      <c r="F61" s="2"/>
      <c r="G61" s="2"/>
      <c r="H61" s="2"/>
      <c r="J61" s="2"/>
      <c r="L61" s="2"/>
      <c r="M61" s="2"/>
      <c r="P61" s="2"/>
      <c r="Q61" s="2"/>
      <c r="T61" s="2"/>
      <c r="U61" s="2"/>
      <c r="X61" s="2"/>
      <c r="Y61" s="2"/>
      <c r="AA61" s="22"/>
      <c r="AB61" s="22"/>
      <c r="AC61" s="22"/>
      <c r="AD61" s="2"/>
      <c r="AE61" s="2"/>
      <c r="AF61" s="2"/>
      <c r="AI61" s="2"/>
      <c r="AJ61" s="2"/>
      <c r="AL61" s="11"/>
      <c r="AM61" s="22"/>
      <c r="AN61" s="22"/>
      <c r="AO61" s="2"/>
    </row>
    <row r="62" spans="1:41" hidden="1" x14ac:dyDescent="0.25">
      <c r="A62" s="10"/>
      <c r="B62" s="10"/>
      <c r="D62" s="2"/>
      <c r="E62" s="2"/>
      <c r="F62" s="2"/>
      <c r="G62" s="2"/>
      <c r="H62" s="2"/>
      <c r="J62" s="2"/>
      <c r="L62" s="2"/>
      <c r="M62" s="2"/>
      <c r="P62" s="2"/>
      <c r="Q62" s="2"/>
      <c r="T62" s="2"/>
      <c r="U62" s="2"/>
      <c r="X62" s="2"/>
      <c r="Y62" s="2"/>
      <c r="AA62" s="22"/>
      <c r="AB62" s="22"/>
      <c r="AC62" s="22"/>
      <c r="AD62" s="2"/>
      <c r="AE62" s="2"/>
      <c r="AF62" s="2"/>
      <c r="AI62" s="2"/>
      <c r="AJ62" s="2"/>
      <c r="AL62" s="11"/>
      <c r="AM62" s="22"/>
      <c r="AN62" s="22"/>
      <c r="AO62" s="2"/>
    </row>
    <row r="63" spans="1:41" hidden="1" x14ac:dyDescent="0.25">
      <c r="A63" s="10"/>
      <c r="B63" s="10"/>
      <c r="D63" s="2"/>
      <c r="E63" s="2"/>
      <c r="F63" s="2"/>
      <c r="G63" s="2"/>
      <c r="H63" s="2"/>
      <c r="J63" s="2"/>
      <c r="L63" s="2"/>
      <c r="M63" s="2"/>
      <c r="P63" s="2"/>
      <c r="Q63" s="2"/>
      <c r="T63" s="2"/>
      <c r="U63" s="2"/>
      <c r="X63" s="2"/>
      <c r="Y63" s="2"/>
      <c r="AA63" s="22"/>
      <c r="AB63" s="22"/>
      <c r="AC63" s="22"/>
      <c r="AD63" s="2"/>
      <c r="AE63" s="2"/>
      <c r="AF63" s="2"/>
      <c r="AI63" s="2"/>
      <c r="AJ63" s="2"/>
      <c r="AL63" s="11"/>
      <c r="AM63" s="22"/>
      <c r="AN63" s="22"/>
      <c r="AO63" s="2"/>
    </row>
    <row r="64" spans="1:41" x14ac:dyDescent="0.25">
      <c r="A64" s="10"/>
      <c r="B64" s="10"/>
      <c r="D64" s="2"/>
      <c r="E64" s="2"/>
      <c r="F64" s="2"/>
      <c r="G64" s="2"/>
      <c r="H64" s="2"/>
      <c r="J64" s="2"/>
      <c r="L64" s="2"/>
      <c r="M64" s="2"/>
      <c r="P64" s="2"/>
      <c r="Q64" s="2"/>
      <c r="T64" s="2"/>
      <c r="U64" s="2"/>
      <c r="X64" s="2"/>
      <c r="Y64" s="2"/>
      <c r="AA64" s="22"/>
      <c r="AB64" s="22"/>
      <c r="AC64" s="22"/>
      <c r="AD64" s="2"/>
      <c r="AE64" s="2"/>
      <c r="AF64" s="2"/>
      <c r="AI64" s="2"/>
      <c r="AJ64" s="2"/>
      <c r="AL64" s="11"/>
      <c r="AM64" s="22"/>
      <c r="AN64" s="22"/>
      <c r="AO64" s="2"/>
    </row>
    <row r="65" spans="20:41" x14ac:dyDescent="0.25">
      <c r="T65" s="2"/>
      <c r="U65" s="2"/>
      <c r="X65" s="2"/>
      <c r="Y65" s="2"/>
      <c r="AA65" s="22"/>
      <c r="AB65" s="22"/>
      <c r="AC65" s="22"/>
      <c r="AD65" s="2"/>
      <c r="AE65" s="2"/>
      <c r="AF65" s="2"/>
      <c r="AI65" s="2"/>
      <c r="AJ65" s="2"/>
      <c r="AL65" s="11"/>
      <c r="AM65" s="22"/>
      <c r="AN65" s="22"/>
      <c r="AO65" s="2"/>
    </row>
    <row r="66" spans="20:41" x14ac:dyDescent="0.25">
      <c r="T66" s="2"/>
      <c r="U66" s="2"/>
      <c r="X66" s="2"/>
      <c r="Y66" s="2"/>
      <c r="AA66" s="22"/>
      <c r="AB66" s="22"/>
      <c r="AC66" s="22"/>
      <c r="AD66" s="2"/>
      <c r="AE66" s="2"/>
      <c r="AF66" s="2"/>
      <c r="AI66" s="2"/>
      <c r="AJ66" s="2"/>
      <c r="AL66" s="11"/>
      <c r="AM66" s="22"/>
      <c r="AN66" s="22"/>
      <c r="AO66" s="2"/>
    </row>
  </sheetData>
  <sheetProtection sheet="1" insertHyperlinks="0" selectLockedCells="1"/>
  <mergeCells count="42">
    <mergeCell ref="A16:A18"/>
    <mergeCell ref="A20:A22"/>
    <mergeCell ref="A24:B26"/>
    <mergeCell ref="A28:B30"/>
    <mergeCell ref="AL20:AL22"/>
    <mergeCell ref="AC16:AC18"/>
    <mergeCell ref="AC20:AC22"/>
    <mergeCell ref="X16:X18"/>
    <mergeCell ref="Z16:Z18"/>
    <mergeCell ref="AB16:AB18"/>
    <mergeCell ref="AA16:AA18"/>
    <mergeCell ref="P16:R16"/>
    <mergeCell ref="P18:R18"/>
    <mergeCell ref="P14:R14"/>
    <mergeCell ref="AA5:AC5"/>
    <mergeCell ref="P5:R5"/>
    <mergeCell ref="AE48:AI48"/>
    <mergeCell ref="P36:R36"/>
    <mergeCell ref="T48:Y48"/>
    <mergeCell ref="P40:R40"/>
    <mergeCell ref="P42:R42"/>
    <mergeCell ref="P44:R44"/>
    <mergeCell ref="P46:R46"/>
    <mergeCell ref="P8:R8"/>
    <mergeCell ref="P10:R10"/>
    <mergeCell ref="P12:R12"/>
    <mergeCell ref="AL38:AL39"/>
    <mergeCell ref="AE3:AK3"/>
    <mergeCell ref="AL32:AL33"/>
    <mergeCell ref="AL5:AN5"/>
    <mergeCell ref="AE5:AG5"/>
    <mergeCell ref="AN38:AN39"/>
    <mergeCell ref="AM38:AM39"/>
    <mergeCell ref="AM32:AM33"/>
    <mergeCell ref="AN32:AN33"/>
    <mergeCell ref="AM20:AM22"/>
    <mergeCell ref="D3:N3"/>
    <mergeCell ref="T3:Z3"/>
    <mergeCell ref="D5:F5"/>
    <mergeCell ref="H5:J5"/>
    <mergeCell ref="L5:N5"/>
    <mergeCell ref="T5:V5"/>
  </mergeCells>
  <conditionalFormatting sqref="T48">
    <cfRule type="containsText" dxfId="26" priority="31" operator="containsText" text="EFZ nicht bestanden">
      <formula>NOT(ISERROR(SEARCH("EFZ nicht bestanden",T48)))</formula>
    </cfRule>
    <cfRule type="containsText" dxfId="25" priority="32" operator="containsText" text="EFZ bestanden">
      <formula>NOT(ISERROR(SEARCH("EFZ bestanden",T48)))</formula>
    </cfRule>
  </conditionalFormatting>
  <conditionalFormatting sqref="AB8:AB23 AB31:AC31 AB32 AL31">
    <cfRule type="cellIs" dxfId="24" priority="30" operator="lessThan">
      <formula>0</formula>
    </cfRule>
  </conditionalFormatting>
  <conditionalFormatting sqref="AC8:AC23">
    <cfRule type="cellIs" dxfId="23" priority="29" operator="lessThan">
      <formula>0</formula>
    </cfRule>
  </conditionalFormatting>
  <conditionalFormatting sqref="AM8:AM23">
    <cfRule type="cellIs" dxfId="22" priority="21" operator="lessThan">
      <formula>0</formula>
    </cfRule>
  </conditionalFormatting>
  <conditionalFormatting sqref="AN8:AN23">
    <cfRule type="cellIs" dxfId="21" priority="20" operator="lessThan">
      <formula>0</formula>
    </cfRule>
  </conditionalFormatting>
  <conditionalFormatting sqref="AN34">
    <cfRule type="cellIs" dxfId="20" priority="19" operator="lessThan">
      <formula>0</formula>
    </cfRule>
  </conditionalFormatting>
  <conditionalFormatting sqref="AN36">
    <cfRule type="cellIs" dxfId="19" priority="18" operator="lessThan">
      <formula>0</formula>
    </cfRule>
  </conditionalFormatting>
  <conditionalFormatting sqref="AM34">
    <cfRule type="cellIs" dxfId="18" priority="17" operator="lessThan">
      <formula>0</formula>
    </cfRule>
  </conditionalFormatting>
  <conditionalFormatting sqref="AM36">
    <cfRule type="cellIs" dxfId="17" priority="16" operator="lessThan">
      <formula>0</formula>
    </cfRule>
  </conditionalFormatting>
  <conditionalFormatting sqref="AM38">
    <cfRule type="cellIs" dxfId="16" priority="15" operator="lessThan">
      <formula>0</formula>
    </cfRule>
  </conditionalFormatting>
  <conditionalFormatting sqref="AE48:AI48">
    <cfRule type="containsText" dxfId="15" priority="13" operator="containsText" text="nicht bestanden">
      <formula>NOT(ISERROR(SEARCH("nicht bestanden",AE48)))</formula>
    </cfRule>
    <cfRule type="containsText" dxfId="14" priority="14" operator="containsText" text="bestanden">
      <formula>NOT(ISERROR(SEARCH("bestanden",AE48)))</formula>
    </cfRule>
  </conditionalFormatting>
  <conditionalFormatting sqref="X42:Y42 X44:Y44 X46:Y46">
    <cfRule type="expression" dxfId="13" priority="37">
      <formula>AND(ISNUMBER($X42),NOT($AB42))</formula>
    </cfRule>
    <cfRule type="expression" dxfId="12" priority="38">
      <formula>AND(ISNUMBER($X42),$AB42)</formula>
    </cfRule>
  </conditionalFormatting>
  <conditionalFormatting sqref="AI42 AI44 AI46">
    <cfRule type="expression" dxfId="11" priority="39">
      <formula>AND(ISNUMBER($AI42),NOT($AM42))</formula>
    </cfRule>
    <cfRule type="expression" dxfId="10" priority="40">
      <formula>AND(ISNUMBER($AI42),$AM42)</formula>
    </cfRule>
  </conditionalFormatting>
  <conditionalFormatting sqref="AB24:AB27">
    <cfRule type="cellIs" dxfId="9" priority="12" operator="lessThan">
      <formula>0</formula>
    </cfRule>
  </conditionalFormatting>
  <conditionalFormatting sqref="AC24:AC27">
    <cfRule type="cellIs" dxfId="8" priority="11" operator="lessThan">
      <formula>0</formula>
    </cfRule>
  </conditionalFormatting>
  <conditionalFormatting sqref="AM24:AM27">
    <cfRule type="cellIs" dxfId="7" priority="10" operator="lessThan">
      <formula>0</formula>
    </cfRule>
  </conditionalFormatting>
  <conditionalFormatting sqref="AN24:AN27">
    <cfRule type="cellIs" dxfId="6" priority="9" operator="lessThan">
      <formula>0</formula>
    </cfRule>
  </conditionalFormatting>
  <conditionalFormatting sqref="AB28:AB30">
    <cfRule type="cellIs" dxfId="5" priority="8" operator="lessThan">
      <formula>0</formula>
    </cfRule>
  </conditionalFormatting>
  <conditionalFormatting sqref="AC28:AC30">
    <cfRule type="cellIs" dxfId="4" priority="7" operator="lessThan">
      <formula>0</formula>
    </cfRule>
  </conditionalFormatting>
  <conditionalFormatting sqref="AM28:AM30">
    <cfRule type="cellIs" dxfId="3" priority="6" operator="lessThan">
      <formula>0</formula>
    </cfRule>
  </conditionalFormatting>
  <conditionalFormatting sqref="AN28:AN30">
    <cfRule type="cellIs" dxfId="2" priority="5" operator="lessThan">
      <formula>0</formula>
    </cfRule>
  </conditionalFormatting>
  <conditionalFormatting sqref="AC32">
    <cfRule type="cellIs" dxfId="1" priority="4" operator="lessThan">
      <formula>0</formula>
    </cfRule>
  </conditionalFormatting>
  <conditionalFormatting sqref="AM3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F10 H10 J10 L10 N10 P10 H26 D12 F12 H12 J12 L12 N12 P12 H24 D14 F14 H14 J14 P14:R14 P16:R16 P18:R18 D20 F20 H20 J20 L20 N20 D22 F22 H22 J22 L22 N22 J26 D34 F34 P34:R34 H36 J36 P36:R36 L38 N38 D8 F8 H8 J8 L8 N8 P8 J24 N32 H34 J34 D36 F36 L36 N36">
      <formula1>Notenwerte</formula1>
    </dataValidation>
    <dataValidation allowBlank="1" showInputMessage="1" showErrorMessage="1" errorTitle="Ungültige Note" error="Es können nur ganze oder halbe Noten von 1.0 bis 6.0 eingegeben werden." sqref="Q32:R32 H28 J28 J30 H30"/>
  </dataValidations>
  <printOptions horizontalCentered="1"/>
  <pageMargins left="0.39370078740157483" right="0.39370078740157483" top="0.39370078740157483" bottom="0.39370078740157483" header="0.35433070866141736" footer="0.19685039370078741"/>
  <pageSetup paperSize="9" orientation="landscape" r:id="rId1"/>
  <headerFooter>
    <oddFooter>&amp;C&amp;"Arial,Standard"&amp;8&amp;Z&amp;F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Irène Meyda-Manser</cp:lastModifiedBy>
  <cp:lastPrinted>2018-06-14T14:04:37Z</cp:lastPrinted>
  <dcterms:created xsi:type="dcterms:W3CDTF">2011-09-11T12:10:47Z</dcterms:created>
  <dcterms:modified xsi:type="dcterms:W3CDTF">2018-12-20T10:06:48Z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